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1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worksheets/sheet1.xml" ContentType="application/vnd.openxmlformats-officedocument.spreadsheetml.worksheet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arun\SARC Statistical Reports\Reports Upload\2019\"/>
    </mc:Choice>
  </mc:AlternateContent>
  <xr:revisionPtr revIDLastSave="0" documentId="13_ncr:1_{C54E6AA9-E7F9-46D2-B475-E7443ACDB689}" xr6:coauthVersionLast="36" xr6:coauthVersionMax="36" xr10:uidLastSave="{00000000-0000-0000-0000-000000000000}"/>
  <bookViews>
    <workbookView xWindow="0" yWindow="0" windowWidth="13635" windowHeight="4350" xr2:uid="{00000000-000D-0000-FFFF-FFFF00000000}"/>
  </bookViews>
  <sheets>
    <sheet name="1" sheetId="41" r:id="rId1"/>
    <sheet name="2" sheetId="19" r:id="rId2"/>
    <sheet name="3" sheetId="18" r:id="rId3"/>
    <sheet name="4" sheetId="1" r:id="rId4"/>
    <sheet name="5" sheetId="6" r:id="rId5"/>
    <sheet name="6" sheetId="38" r:id="rId6"/>
    <sheet name="7" sheetId="42" r:id="rId7"/>
    <sheet name="8" sheetId="9" r:id="rId8"/>
    <sheet name="9" sheetId="11" r:id="rId9"/>
    <sheet name="10" sheetId="13" r:id="rId10"/>
    <sheet name="11" sheetId="15" r:id="rId11"/>
  </sheets>
  <externalReferences>
    <externalReference r:id="rId12"/>
  </externalReferences>
  <definedNames>
    <definedName name="_xlnm.Print_Area" localSheetId="9">'10'!$A$1:$N$18</definedName>
    <definedName name="_xlnm.Print_Area" localSheetId="10">'11'!$A$1:$N$17</definedName>
    <definedName name="_xlnm.Print_Area" localSheetId="1">'2'!$A$1:$M$44</definedName>
    <definedName name="_xlnm.Print_Area" localSheetId="2">'3'!$A$1:$K$17</definedName>
    <definedName name="_xlnm.Print_Area" localSheetId="3">'4'!$A$1:$N$17</definedName>
    <definedName name="_xlnm.Print_Area" localSheetId="4">'5'!$A$1:$N$17</definedName>
    <definedName name="_xlnm.Print_Area" localSheetId="5">'6'!$A$1:$AF$156</definedName>
    <definedName name="_xlnm.Print_Area" localSheetId="7">'8'!$A$1:$N$18</definedName>
    <definedName name="_xlnm.Print_Area" localSheetId="8">'9'!$A$1:$N$17</definedName>
  </definedNames>
  <calcPr calcId="191029"/>
</workbook>
</file>

<file path=xl/calcChain.xml><?xml version="1.0" encoding="utf-8"?>
<calcChain xmlns="http://schemas.openxmlformats.org/spreadsheetml/2006/main">
  <c r="D12" i="42" l="1"/>
  <c r="G12" i="42"/>
  <c r="L12" i="42"/>
  <c r="J12" i="42" s="1"/>
  <c r="M12" i="42"/>
  <c r="N12" i="42"/>
  <c r="P12" i="42"/>
  <c r="E12" i="42" s="1"/>
  <c r="Q12" i="42"/>
  <c r="F12" i="42" s="1"/>
  <c r="D13" i="42"/>
  <c r="F13" i="42"/>
  <c r="G13" i="42"/>
  <c r="J13" i="42"/>
  <c r="L13" i="42"/>
  <c r="E13" i="42" s="1"/>
  <c r="C13" i="42" s="1"/>
  <c r="M13" i="42"/>
  <c r="P13" i="42"/>
  <c r="Q13" i="42"/>
  <c r="N13" i="42" s="1"/>
  <c r="D14" i="42"/>
  <c r="E14" i="42"/>
  <c r="G14" i="42"/>
  <c r="L14" i="42"/>
  <c r="M14" i="42"/>
  <c r="J14" i="42" s="1"/>
  <c r="P14" i="42"/>
  <c r="Q14" i="42"/>
  <c r="F14" i="42" s="1"/>
  <c r="D15" i="42"/>
  <c r="G15" i="42"/>
  <c r="L15" i="42"/>
  <c r="M15" i="42"/>
  <c r="J15" i="42" s="1"/>
  <c r="P15" i="42"/>
  <c r="N15" i="42" s="1"/>
  <c r="Q15" i="42"/>
  <c r="F15" i="42" s="1"/>
  <c r="D16" i="42"/>
  <c r="E16" i="42"/>
  <c r="G16" i="42"/>
  <c r="L16" i="42"/>
  <c r="J16" i="42" s="1"/>
  <c r="M16" i="42"/>
  <c r="P16" i="42"/>
  <c r="Q16" i="42"/>
  <c r="N16" i="42" s="1"/>
  <c r="D17" i="42"/>
  <c r="G17" i="42"/>
  <c r="L17" i="42"/>
  <c r="M17" i="42"/>
  <c r="F17" i="42" s="1"/>
  <c r="P17" i="42"/>
  <c r="E17" i="42" s="1"/>
  <c r="Q17" i="42"/>
  <c r="D18" i="42"/>
  <c r="G18" i="42"/>
  <c r="L18" i="42"/>
  <c r="E18" i="42" s="1"/>
  <c r="M18" i="42"/>
  <c r="N18" i="42"/>
  <c r="P18" i="42"/>
  <c r="Q18" i="42"/>
  <c r="F18" i="42" s="1"/>
  <c r="D19" i="42"/>
  <c r="F19" i="42"/>
  <c r="G19" i="42"/>
  <c r="J19" i="42"/>
  <c r="L19" i="42"/>
  <c r="M19" i="42"/>
  <c r="P19" i="42"/>
  <c r="N19" i="42" s="1"/>
  <c r="Q19" i="42"/>
  <c r="D20" i="42"/>
  <c r="G20" i="42"/>
  <c r="L20" i="42"/>
  <c r="E20" i="42" s="1"/>
  <c r="C20" i="42" s="1"/>
  <c r="M20" i="42"/>
  <c r="N20" i="42"/>
  <c r="P20" i="42"/>
  <c r="Q20" i="42"/>
  <c r="F20" i="42" s="1"/>
  <c r="D21" i="42"/>
  <c r="F21" i="42"/>
  <c r="G21" i="42"/>
  <c r="J21" i="42"/>
  <c r="L21" i="42"/>
  <c r="M21" i="42"/>
  <c r="P21" i="42"/>
  <c r="N21" i="42" s="1"/>
  <c r="Q21" i="42"/>
  <c r="D22" i="42"/>
  <c r="E22" i="42"/>
  <c r="G22" i="42"/>
  <c r="L22" i="42"/>
  <c r="J22" i="42" s="1"/>
  <c r="M22" i="42"/>
  <c r="P22" i="42"/>
  <c r="Q22" i="42"/>
  <c r="F22" i="42" s="1"/>
  <c r="D23" i="42"/>
  <c r="G23" i="42"/>
  <c r="L23" i="42"/>
  <c r="M23" i="42"/>
  <c r="F23" i="42" s="1"/>
  <c r="P23" i="42"/>
  <c r="N23" i="42" s="1"/>
  <c r="Q23" i="42"/>
  <c r="D24" i="42"/>
  <c r="E24" i="42"/>
  <c r="G24" i="42"/>
  <c r="L24" i="42"/>
  <c r="J24" i="42" s="1"/>
  <c r="M24" i="42"/>
  <c r="P24" i="42"/>
  <c r="Q24" i="42"/>
  <c r="N24" i="42" s="1"/>
  <c r="D25" i="42"/>
  <c r="G25" i="42"/>
  <c r="L25" i="42"/>
  <c r="M25" i="42"/>
  <c r="F25" i="42" s="1"/>
  <c r="P25" i="42"/>
  <c r="E25" i="42" s="1"/>
  <c r="Q25" i="42"/>
  <c r="D26" i="42"/>
  <c r="G26" i="42"/>
  <c r="L26" i="42"/>
  <c r="E26" i="42" s="1"/>
  <c r="M26" i="42"/>
  <c r="N26" i="42"/>
  <c r="P26" i="42"/>
  <c r="Q26" i="42"/>
  <c r="F26" i="42" s="1"/>
  <c r="D27" i="42"/>
  <c r="F27" i="42"/>
  <c r="G27" i="42"/>
  <c r="J27" i="42"/>
  <c r="L27" i="42"/>
  <c r="M27" i="42"/>
  <c r="P27" i="42"/>
  <c r="N27" i="42" s="1"/>
  <c r="Q27" i="42"/>
  <c r="D28" i="42"/>
  <c r="G28" i="42"/>
  <c r="L28" i="42"/>
  <c r="E28" i="42" s="1"/>
  <c r="C28" i="42" s="1"/>
  <c r="M28" i="42"/>
  <c r="N28" i="42"/>
  <c r="P28" i="42"/>
  <c r="Q28" i="42"/>
  <c r="F28" i="42" s="1"/>
  <c r="D29" i="42"/>
  <c r="E29" i="42"/>
  <c r="G29" i="42"/>
  <c r="L29" i="42"/>
  <c r="J29" i="42" s="1"/>
  <c r="M29" i="42"/>
  <c r="P29" i="42"/>
  <c r="Q29" i="42"/>
  <c r="N29" i="42" s="1"/>
  <c r="D30" i="42"/>
  <c r="G30" i="42"/>
  <c r="L30" i="42"/>
  <c r="M30" i="42"/>
  <c r="F30" i="42" s="1"/>
  <c r="P30" i="42"/>
  <c r="E30" i="42" s="1"/>
  <c r="C30" i="42" s="1"/>
  <c r="Q30" i="42"/>
  <c r="D31" i="42"/>
  <c r="G31" i="42"/>
  <c r="L31" i="42"/>
  <c r="J31" i="42" s="1"/>
  <c r="M31" i="42"/>
  <c r="N31" i="42"/>
  <c r="P31" i="42"/>
  <c r="E31" i="42" s="1"/>
  <c r="Q31" i="42"/>
  <c r="F31" i="42" s="1"/>
  <c r="D32" i="42"/>
  <c r="F32" i="42"/>
  <c r="G32" i="42"/>
  <c r="J32" i="42"/>
  <c r="L32" i="42"/>
  <c r="M32" i="42"/>
  <c r="P32" i="42"/>
  <c r="N32" i="42" s="1"/>
  <c r="Q32" i="42"/>
  <c r="D33" i="42"/>
  <c r="G33" i="42"/>
  <c r="L33" i="42"/>
  <c r="E33" i="42" s="1"/>
  <c r="M33" i="42"/>
  <c r="N33" i="42"/>
  <c r="P33" i="42"/>
  <c r="Q33" i="42"/>
  <c r="F33" i="42" s="1"/>
  <c r="D34" i="42"/>
  <c r="F34" i="42"/>
  <c r="G34" i="42"/>
  <c r="J34" i="42"/>
  <c r="L34" i="42"/>
  <c r="M34" i="42"/>
  <c r="N34" i="42"/>
  <c r="P34" i="42"/>
  <c r="E34" i="42" s="1"/>
  <c r="C34" i="42" s="1"/>
  <c r="Q34" i="42"/>
  <c r="D35" i="42"/>
  <c r="E35" i="42"/>
  <c r="G35" i="42"/>
  <c r="J35" i="42"/>
  <c r="L35" i="42"/>
  <c r="M35" i="42"/>
  <c r="P35" i="42"/>
  <c r="Q35" i="42"/>
  <c r="F35" i="42" s="1"/>
  <c r="D36" i="42"/>
  <c r="G36" i="42"/>
  <c r="L36" i="42"/>
  <c r="M36" i="42"/>
  <c r="J36" i="42" s="1"/>
  <c r="P36" i="42"/>
  <c r="N36" i="42" s="1"/>
  <c r="Q36" i="42"/>
  <c r="F36" i="42" s="1"/>
  <c r="D37" i="42"/>
  <c r="E37" i="42"/>
  <c r="G37" i="42"/>
  <c r="L37" i="42"/>
  <c r="J37" i="42" s="1"/>
  <c r="M37" i="42"/>
  <c r="P37" i="42"/>
  <c r="Q37" i="42"/>
  <c r="N37" i="42" s="1"/>
  <c r="D38" i="42"/>
  <c r="F38" i="42"/>
  <c r="G38" i="42"/>
  <c r="K38" i="42"/>
  <c r="L38" i="42"/>
  <c r="J38" i="42" s="1"/>
  <c r="M38" i="42"/>
  <c r="N38" i="42"/>
  <c r="O38" i="42"/>
  <c r="P38" i="42"/>
  <c r="E38" i="42" s="1"/>
  <c r="Q38" i="42"/>
  <c r="D39" i="42"/>
  <c r="E39" i="42"/>
  <c r="G39" i="42"/>
  <c r="L39" i="42"/>
  <c r="J39" i="42" s="1"/>
  <c r="M39" i="42"/>
  <c r="P39" i="42"/>
  <c r="Q39" i="42"/>
  <c r="N39" i="42" s="1"/>
  <c r="D40" i="42"/>
  <c r="C40" i="42" s="1"/>
  <c r="G40" i="42"/>
  <c r="L40" i="42"/>
  <c r="M40" i="42"/>
  <c r="F40" i="42" s="1"/>
  <c r="P40" i="42"/>
  <c r="E40" i="42" s="1"/>
  <c r="Q40" i="42"/>
  <c r="D41" i="42"/>
  <c r="G41" i="42"/>
  <c r="L41" i="42"/>
  <c r="J41" i="42" s="1"/>
  <c r="M41" i="42"/>
  <c r="N41" i="42"/>
  <c r="P41" i="42"/>
  <c r="E41" i="42" s="1"/>
  <c r="Q41" i="42"/>
  <c r="F41" i="42" s="1"/>
  <c r="D42" i="42"/>
  <c r="F42" i="42"/>
  <c r="G42" i="42"/>
  <c r="J42" i="42"/>
  <c r="L42" i="42"/>
  <c r="M42" i="42"/>
  <c r="P42" i="42"/>
  <c r="N42" i="42" s="1"/>
  <c r="Q42" i="42"/>
  <c r="G43" i="42"/>
  <c r="L43" i="42"/>
  <c r="J43" i="42" s="1"/>
  <c r="M43" i="42"/>
  <c r="N43" i="42"/>
  <c r="O43" i="42"/>
  <c r="D43" i="42" s="1"/>
  <c r="C43" i="42" s="1"/>
  <c r="P43" i="42"/>
  <c r="E43" i="42" s="1"/>
  <c r="Q43" i="42"/>
  <c r="F43" i="42" s="1"/>
  <c r="D44" i="42"/>
  <c r="E44" i="42"/>
  <c r="G44" i="42"/>
  <c r="L44" i="42"/>
  <c r="J44" i="42" s="1"/>
  <c r="M44" i="42"/>
  <c r="P44" i="42"/>
  <c r="Q44" i="42"/>
  <c r="N44" i="42" s="1"/>
  <c r="D45" i="42"/>
  <c r="G45" i="42"/>
  <c r="L45" i="42"/>
  <c r="M45" i="42"/>
  <c r="F45" i="42" s="1"/>
  <c r="P45" i="42"/>
  <c r="E45" i="42" s="1"/>
  <c r="C45" i="42" s="1"/>
  <c r="Q45" i="42"/>
  <c r="D46" i="42"/>
  <c r="G46" i="42"/>
  <c r="L46" i="42"/>
  <c r="J46" i="42" s="1"/>
  <c r="M46" i="42"/>
  <c r="N46" i="42"/>
  <c r="P46" i="42"/>
  <c r="E46" i="42" s="1"/>
  <c r="Q46" i="42"/>
  <c r="F46" i="42" s="1"/>
  <c r="D47" i="42"/>
  <c r="E47" i="42"/>
  <c r="C47" i="42" s="1"/>
  <c r="G47" i="42"/>
  <c r="J47" i="42"/>
  <c r="L47" i="42"/>
  <c r="M47" i="42"/>
  <c r="P47" i="42"/>
  <c r="Q47" i="42"/>
  <c r="F47" i="42" s="1"/>
  <c r="D48" i="42"/>
  <c r="G48" i="42"/>
  <c r="L48" i="42"/>
  <c r="M48" i="42"/>
  <c r="J48" i="42" s="1"/>
  <c r="P48" i="42"/>
  <c r="N48" i="42" s="1"/>
  <c r="Q48" i="42"/>
  <c r="F48" i="42" s="1"/>
  <c r="D49" i="42"/>
  <c r="E49" i="42"/>
  <c r="G49" i="42"/>
  <c r="L49" i="42"/>
  <c r="J49" i="42" s="1"/>
  <c r="M49" i="42"/>
  <c r="P49" i="42"/>
  <c r="Q49" i="42"/>
  <c r="N49" i="42" s="1"/>
  <c r="D50" i="42"/>
  <c r="G50" i="42"/>
  <c r="L50" i="42"/>
  <c r="M50" i="42"/>
  <c r="F50" i="42" s="1"/>
  <c r="P50" i="42"/>
  <c r="E50" i="42" s="1"/>
  <c r="C50" i="42" s="1"/>
  <c r="Q50" i="42"/>
  <c r="D51" i="42"/>
  <c r="G51" i="42"/>
  <c r="L51" i="42"/>
  <c r="J51" i="42" s="1"/>
  <c r="M51" i="42"/>
  <c r="N51" i="42"/>
  <c r="P51" i="42"/>
  <c r="E51" i="42" s="1"/>
  <c r="Q51" i="42"/>
  <c r="F51" i="42" s="1"/>
  <c r="D52" i="42"/>
  <c r="F52" i="42"/>
  <c r="G52" i="42"/>
  <c r="J52" i="42"/>
  <c r="L52" i="42"/>
  <c r="M52" i="42"/>
  <c r="P52" i="42"/>
  <c r="N52" i="42" s="1"/>
  <c r="Q52" i="42"/>
  <c r="D53" i="42"/>
  <c r="G53" i="42"/>
  <c r="L53" i="42"/>
  <c r="E53" i="42" s="1"/>
  <c r="M53" i="42"/>
  <c r="N53" i="42"/>
  <c r="P53" i="42"/>
  <c r="Q53" i="42"/>
  <c r="F53" i="42" s="1"/>
  <c r="D54" i="42"/>
  <c r="F54" i="42"/>
  <c r="G54" i="42"/>
  <c r="J54" i="42"/>
  <c r="L54" i="42"/>
  <c r="M54" i="42"/>
  <c r="N54" i="42"/>
  <c r="P54" i="42"/>
  <c r="E54" i="42" s="1"/>
  <c r="C54" i="42" s="1"/>
  <c r="Q54" i="42"/>
  <c r="D55" i="42"/>
  <c r="E55" i="42"/>
  <c r="G55" i="42"/>
  <c r="J55" i="42"/>
  <c r="L55" i="42"/>
  <c r="M55" i="42"/>
  <c r="P55" i="42"/>
  <c r="Q55" i="42"/>
  <c r="F55" i="42" s="1"/>
  <c r="D56" i="42"/>
  <c r="G56" i="42"/>
  <c r="L56" i="42"/>
  <c r="M56" i="42"/>
  <c r="J56" i="42" s="1"/>
  <c r="P56" i="42"/>
  <c r="N56" i="42" s="1"/>
  <c r="Q56" i="42"/>
  <c r="F56" i="42" s="1"/>
  <c r="D57" i="42"/>
  <c r="E57" i="42"/>
  <c r="G57" i="42"/>
  <c r="L57" i="42"/>
  <c r="J57" i="42" s="1"/>
  <c r="M57" i="42"/>
  <c r="P57" i="42"/>
  <c r="Q57" i="42"/>
  <c r="N57" i="42" s="1"/>
  <c r="D58" i="42"/>
  <c r="G58" i="42"/>
  <c r="L58" i="42"/>
  <c r="M58" i="42"/>
  <c r="F58" i="42" s="1"/>
  <c r="P58" i="42"/>
  <c r="E58" i="42" s="1"/>
  <c r="C58" i="42" s="1"/>
  <c r="Q58" i="42"/>
  <c r="D59" i="42"/>
  <c r="G59" i="42"/>
  <c r="L59" i="42"/>
  <c r="J59" i="42" s="1"/>
  <c r="M59" i="42"/>
  <c r="N59" i="42"/>
  <c r="P59" i="42"/>
  <c r="E59" i="42" s="1"/>
  <c r="Q59" i="42"/>
  <c r="F59" i="42" s="1"/>
  <c r="D60" i="42"/>
  <c r="F60" i="42"/>
  <c r="G60" i="42"/>
  <c r="J60" i="42"/>
  <c r="K60" i="42"/>
  <c r="L60" i="42"/>
  <c r="M60" i="42"/>
  <c r="O60" i="42"/>
  <c r="P60" i="42"/>
  <c r="N60" i="42" s="1"/>
  <c r="Q60" i="42"/>
  <c r="G61" i="42"/>
  <c r="L61" i="42"/>
  <c r="J61" i="42" s="1"/>
  <c r="M61" i="42"/>
  <c r="N61" i="42"/>
  <c r="O61" i="42"/>
  <c r="D61" i="42" s="1"/>
  <c r="P61" i="42"/>
  <c r="E61" i="42" s="1"/>
  <c r="Q61" i="42"/>
  <c r="F61" i="42" s="1"/>
  <c r="D62" i="42"/>
  <c r="E62" i="42"/>
  <c r="G62" i="42"/>
  <c r="J62" i="42"/>
  <c r="L62" i="42"/>
  <c r="M62" i="42"/>
  <c r="P62" i="42"/>
  <c r="Q62" i="42"/>
  <c r="F62" i="42" s="1"/>
  <c r="D63" i="42"/>
  <c r="G63" i="42"/>
  <c r="L63" i="42"/>
  <c r="M63" i="42"/>
  <c r="J63" i="42" s="1"/>
  <c r="P63" i="42"/>
  <c r="N63" i="42" s="1"/>
  <c r="Q63" i="42"/>
  <c r="F63" i="42" s="1"/>
  <c r="D64" i="42"/>
  <c r="E64" i="42"/>
  <c r="G64" i="42"/>
  <c r="L64" i="42"/>
  <c r="J64" i="42" s="1"/>
  <c r="M64" i="42"/>
  <c r="P64" i="42"/>
  <c r="Q64" i="42"/>
  <c r="N64" i="42" s="1"/>
  <c r="D65" i="42"/>
  <c r="G65" i="42"/>
  <c r="L65" i="42"/>
  <c r="M65" i="42"/>
  <c r="F65" i="42" s="1"/>
  <c r="P65" i="42"/>
  <c r="E65" i="42" s="1"/>
  <c r="Q65" i="42"/>
  <c r="D66" i="42"/>
  <c r="G66" i="42"/>
  <c r="L66" i="42"/>
  <c r="J66" i="42" s="1"/>
  <c r="M66" i="42"/>
  <c r="N66" i="42"/>
  <c r="P66" i="42"/>
  <c r="E66" i="42" s="1"/>
  <c r="C66" i="42" s="1"/>
  <c r="Q66" i="42"/>
  <c r="F66" i="42" s="1"/>
  <c r="D67" i="42"/>
  <c r="F67" i="42"/>
  <c r="G67" i="42"/>
  <c r="J67" i="42"/>
  <c r="L67" i="42"/>
  <c r="M67" i="42"/>
  <c r="P67" i="42"/>
  <c r="N67" i="42" s="1"/>
  <c r="Q67" i="42"/>
  <c r="D68" i="42"/>
  <c r="G68" i="42"/>
  <c r="L68" i="42"/>
  <c r="E68" i="42" s="1"/>
  <c r="C68" i="42" s="1"/>
  <c r="M68" i="42"/>
  <c r="N68" i="42"/>
  <c r="P68" i="42"/>
  <c r="Q68" i="42"/>
  <c r="F68" i="42" s="1"/>
  <c r="D69" i="42"/>
  <c r="F69" i="42"/>
  <c r="G69" i="42"/>
  <c r="J69" i="42"/>
  <c r="L69" i="42"/>
  <c r="M69" i="42"/>
  <c r="N69" i="42"/>
  <c r="P69" i="42"/>
  <c r="E69" i="42" s="1"/>
  <c r="C69" i="42" s="1"/>
  <c r="Q69" i="42"/>
  <c r="D70" i="42"/>
  <c r="E70" i="42"/>
  <c r="C70" i="42" s="1"/>
  <c r="G70" i="42"/>
  <c r="J70" i="42"/>
  <c r="L70" i="42"/>
  <c r="M70" i="42"/>
  <c r="P70" i="42"/>
  <c r="Q70" i="42"/>
  <c r="F70" i="42" s="1"/>
  <c r="D71" i="42"/>
  <c r="H71" i="42"/>
  <c r="E71" i="42" s="1"/>
  <c r="C71" i="42" s="1"/>
  <c r="I71" i="42"/>
  <c r="J71" i="42"/>
  <c r="L71" i="42"/>
  <c r="M71" i="42"/>
  <c r="F71" i="42" s="1"/>
  <c r="N71" i="42"/>
  <c r="P71" i="42"/>
  <c r="Q71" i="42"/>
  <c r="I72" i="42"/>
  <c r="K72" i="42"/>
  <c r="M72" i="42"/>
  <c r="O72" i="42"/>
  <c r="D72" i="42" s="1"/>
  <c r="E44" i="41"/>
  <c r="I44" i="41"/>
  <c r="J44" i="41"/>
  <c r="K44" i="41"/>
  <c r="M44" i="41"/>
  <c r="I45" i="41"/>
  <c r="J45" i="41"/>
  <c r="M45" i="41" s="1"/>
  <c r="K45" i="41"/>
  <c r="I46" i="41"/>
  <c r="J46" i="41"/>
  <c r="K46" i="41"/>
  <c r="M46" i="41"/>
  <c r="I47" i="41"/>
  <c r="J47" i="41"/>
  <c r="K47" i="41"/>
  <c r="M47" i="41"/>
  <c r="I48" i="41"/>
  <c r="J48" i="41"/>
  <c r="K48" i="41"/>
  <c r="M48" i="41"/>
  <c r="I49" i="41"/>
  <c r="J49" i="41"/>
  <c r="K49" i="41"/>
  <c r="M49" i="41"/>
  <c r="I50" i="41"/>
  <c r="J50" i="41"/>
  <c r="K50" i="41"/>
  <c r="M50" i="41"/>
  <c r="I51" i="41"/>
  <c r="J51" i="41"/>
  <c r="K51" i="41"/>
  <c r="M51" i="41"/>
  <c r="I52" i="41"/>
  <c r="J52" i="41"/>
  <c r="K52" i="41"/>
  <c r="M52" i="41"/>
  <c r="I53" i="41"/>
  <c r="J53" i="41"/>
  <c r="M53" i="41" s="1"/>
  <c r="K53" i="41"/>
  <c r="L53" i="41"/>
  <c r="E54" i="41"/>
  <c r="I54" i="41"/>
  <c r="J54" i="41"/>
  <c r="M54" i="41" s="1"/>
  <c r="K54" i="41"/>
  <c r="L54" i="41"/>
  <c r="I55" i="41"/>
  <c r="J55" i="41"/>
  <c r="M55" i="41" s="1"/>
  <c r="K55" i="41"/>
  <c r="E56" i="41"/>
  <c r="I56" i="41"/>
  <c r="J56" i="41"/>
  <c r="K56" i="41"/>
  <c r="L56" i="41"/>
  <c r="M56" i="41" s="1"/>
  <c r="C37" i="42" l="1"/>
  <c r="C51" i="42"/>
  <c r="C31" i="42"/>
  <c r="G72" i="42"/>
  <c r="C38" i="42"/>
  <c r="C22" i="42"/>
  <c r="T28" i="42" s="1"/>
  <c r="C14" i="42"/>
  <c r="C65" i="42"/>
  <c r="C62" i="42"/>
  <c r="C46" i="42"/>
  <c r="C25" i="42"/>
  <c r="C17" i="42"/>
  <c r="C53" i="42"/>
  <c r="C33" i="42"/>
  <c r="C24" i="42"/>
  <c r="C12" i="42"/>
  <c r="C55" i="42"/>
  <c r="C41" i="42"/>
  <c r="C35" i="42"/>
  <c r="C61" i="42"/>
  <c r="C59" i="42"/>
  <c r="C39" i="42"/>
  <c r="C26" i="42"/>
  <c r="C18" i="42"/>
  <c r="L72" i="42"/>
  <c r="E67" i="42"/>
  <c r="C67" i="42" s="1"/>
  <c r="N65" i="42"/>
  <c r="F64" i="42"/>
  <c r="C64" i="42" s="1"/>
  <c r="E60" i="42"/>
  <c r="C60" i="42" s="1"/>
  <c r="N58" i="42"/>
  <c r="F57" i="42"/>
  <c r="C57" i="42" s="1"/>
  <c r="E52" i="42"/>
  <c r="C52" i="42" s="1"/>
  <c r="N50" i="42"/>
  <c r="F49" i="42"/>
  <c r="C49" i="42" s="1"/>
  <c r="N45" i="42"/>
  <c r="F44" i="42"/>
  <c r="C44" i="42" s="1"/>
  <c r="E42" i="42"/>
  <c r="C42" i="42" s="1"/>
  <c r="N40" i="42"/>
  <c r="F39" i="42"/>
  <c r="F37" i="42"/>
  <c r="E32" i="42"/>
  <c r="C32" i="42" s="1"/>
  <c r="N30" i="42"/>
  <c r="F29" i="42"/>
  <c r="C29" i="42" s="1"/>
  <c r="E27" i="42"/>
  <c r="C27" i="42" s="1"/>
  <c r="J26" i="42"/>
  <c r="N25" i="42"/>
  <c r="F24" i="42"/>
  <c r="E19" i="42"/>
  <c r="C19" i="42" s="1"/>
  <c r="J18" i="42"/>
  <c r="N17" i="42"/>
  <c r="N72" i="42" s="1"/>
  <c r="F16" i="42"/>
  <c r="C16" i="42" s="1"/>
  <c r="N62" i="42"/>
  <c r="N55" i="42"/>
  <c r="N35" i="42"/>
  <c r="J23" i="42"/>
  <c r="N22" i="42"/>
  <c r="N14" i="42"/>
  <c r="N47" i="42"/>
  <c r="G71" i="42"/>
  <c r="J68" i="42"/>
  <c r="J53" i="42"/>
  <c r="J33" i="42"/>
  <c r="J28" i="42"/>
  <c r="E21" i="42"/>
  <c r="C21" i="42" s="1"/>
  <c r="J20" i="42"/>
  <c r="Q72" i="42"/>
  <c r="J65" i="42"/>
  <c r="J58" i="42"/>
  <c r="J50" i="42"/>
  <c r="J45" i="42"/>
  <c r="J40" i="42"/>
  <c r="J30" i="42"/>
  <c r="J25" i="42"/>
  <c r="J17" i="42"/>
  <c r="J72" i="42" s="1"/>
  <c r="N70" i="42"/>
  <c r="P72" i="42"/>
  <c r="H72" i="42"/>
  <c r="E63" i="42"/>
  <c r="C63" i="42" s="1"/>
  <c r="E56" i="42"/>
  <c r="C56" i="42" s="1"/>
  <c r="E48" i="42"/>
  <c r="C48" i="42" s="1"/>
  <c r="E36" i="42"/>
  <c r="C36" i="42" s="1"/>
  <c r="E23" i="42"/>
  <c r="C23" i="42" s="1"/>
  <c r="E15" i="42"/>
  <c r="C15" i="42" s="1"/>
  <c r="F14" i="38"/>
  <c r="C72" i="42" l="1"/>
  <c r="F72" i="42"/>
  <c r="E72" i="42"/>
  <c r="T46" i="42"/>
  <c r="D16" i="13"/>
  <c r="H16" i="13"/>
  <c r="L10" i="13"/>
  <c r="L11" i="13"/>
  <c r="L12" i="13"/>
  <c r="L13" i="13"/>
  <c r="L14" i="13"/>
  <c r="L15" i="13"/>
  <c r="L9" i="13"/>
  <c r="D16" i="11"/>
  <c r="H16" i="11"/>
  <c r="L10" i="11"/>
  <c r="L11" i="11"/>
  <c r="L12" i="11"/>
  <c r="L13" i="11"/>
  <c r="L14" i="11"/>
  <c r="L15" i="11"/>
  <c r="L9" i="11"/>
  <c r="J10" i="9"/>
  <c r="K10" i="9"/>
  <c r="L10" i="9"/>
  <c r="J11" i="9"/>
  <c r="K11" i="9"/>
  <c r="L11" i="9"/>
  <c r="J12" i="9"/>
  <c r="K12" i="9"/>
  <c r="K16" i="9" s="1"/>
  <c r="L12" i="9"/>
  <c r="J13" i="9"/>
  <c r="K13" i="9"/>
  <c r="L13" i="9"/>
  <c r="J14" i="9"/>
  <c r="K14" i="9"/>
  <c r="L14" i="9"/>
  <c r="J15" i="9"/>
  <c r="K15" i="9"/>
  <c r="L15" i="9"/>
  <c r="K9" i="9"/>
  <c r="L9" i="9"/>
  <c r="J9" i="9"/>
  <c r="I9" i="9"/>
  <c r="E9" i="9"/>
  <c r="J16" i="9" l="1"/>
  <c r="M9" i="9"/>
  <c r="L16" i="13"/>
  <c r="L16" i="11"/>
  <c r="L16" i="9"/>
  <c r="AC97" i="38" l="1"/>
  <c r="AB97" i="38"/>
  <c r="AA97" i="38"/>
  <c r="Z97" i="38"/>
  <c r="Y97" i="38"/>
  <c r="X97" i="38"/>
  <c r="W97" i="38"/>
  <c r="V97" i="38"/>
  <c r="U97" i="38"/>
  <c r="T97" i="38"/>
  <c r="S97" i="38"/>
  <c r="R97" i="38"/>
  <c r="Q97" i="38"/>
  <c r="P97" i="38"/>
  <c r="O97" i="38"/>
  <c r="N97" i="38"/>
  <c r="M97" i="38"/>
  <c r="L97" i="38"/>
  <c r="K97" i="38"/>
  <c r="J97" i="38"/>
  <c r="I97" i="38"/>
  <c r="H97" i="38"/>
  <c r="G97" i="38"/>
  <c r="F97" i="38"/>
  <c r="E97" i="38"/>
  <c r="AC96" i="38"/>
  <c r="AB96" i="38"/>
  <c r="AA96" i="38"/>
  <c r="Z96" i="38"/>
  <c r="Y96" i="38"/>
  <c r="X96" i="38"/>
  <c r="W96" i="38"/>
  <c r="V96" i="38"/>
  <c r="U96" i="38"/>
  <c r="T96" i="38"/>
  <c r="S96" i="38"/>
  <c r="R96" i="38"/>
  <c r="Q96" i="38"/>
  <c r="P96" i="38"/>
  <c r="O96" i="38"/>
  <c r="N96" i="38"/>
  <c r="M96" i="38"/>
  <c r="L96" i="38"/>
  <c r="K96" i="38"/>
  <c r="J96" i="38"/>
  <c r="I96" i="38"/>
  <c r="H96" i="38"/>
  <c r="G96" i="38"/>
  <c r="F96" i="38"/>
  <c r="E96" i="38"/>
  <c r="AC94" i="38"/>
  <c r="AB94" i="38"/>
  <c r="AA94" i="38"/>
  <c r="Z94" i="38"/>
  <c r="Y94" i="38"/>
  <c r="X94" i="38"/>
  <c r="W94" i="38"/>
  <c r="V94" i="38"/>
  <c r="U94" i="38"/>
  <c r="T94" i="38"/>
  <c r="S94" i="38"/>
  <c r="R94" i="38"/>
  <c r="Q94" i="38"/>
  <c r="P94" i="38"/>
  <c r="O94" i="38"/>
  <c r="N94" i="38"/>
  <c r="M94" i="38"/>
  <c r="L94" i="38"/>
  <c r="K94" i="38"/>
  <c r="J94" i="38"/>
  <c r="I94" i="38"/>
  <c r="H94" i="38"/>
  <c r="G94" i="38"/>
  <c r="F94" i="38"/>
  <c r="E94" i="38"/>
  <c r="AC93" i="38"/>
  <c r="AB93" i="38"/>
  <c r="AA93" i="38"/>
  <c r="Z93" i="38"/>
  <c r="Y93" i="38"/>
  <c r="X93" i="38"/>
  <c r="W93" i="38"/>
  <c r="V93" i="38"/>
  <c r="U93" i="38"/>
  <c r="T93" i="38"/>
  <c r="S93" i="38"/>
  <c r="R93" i="38"/>
  <c r="Q93" i="38"/>
  <c r="P93" i="38"/>
  <c r="O93" i="38"/>
  <c r="N93" i="38"/>
  <c r="M93" i="38"/>
  <c r="L93" i="38"/>
  <c r="K93" i="38"/>
  <c r="J93" i="38"/>
  <c r="I93" i="38"/>
  <c r="H93" i="38"/>
  <c r="G93" i="38"/>
  <c r="F93" i="38"/>
  <c r="E93" i="38"/>
  <c r="AC90" i="38"/>
  <c r="AB90" i="38"/>
  <c r="AA90" i="38"/>
  <c r="Z90" i="38"/>
  <c r="Y90" i="38"/>
  <c r="X90" i="38"/>
  <c r="W90" i="38"/>
  <c r="V90" i="38"/>
  <c r="U90" i="38"/>
  <c r="T90" i="38"/>
  <c r="S90" i="38"/>
  <c r="R90" i="38"/>
  <c r="Q90" i="38"/>
  <c r="P90" i="38"/>
  <c r="O90" i="38"/>
  <c r="N90" i="38"/>
  <c r="M90" i="38"/>
  <c r="L90" i="38"/>
  <c r="K90" i="38"/>
  <c r="J90" i="38"/>
  <c r="I90" i="38"/>
  <c r="H90" i="38"/>
  <c r="G90" i="38"/>
  <c r="F90" i="38"/>
  <c r="E90" i="38"/>
  <c r="AC89" i="38"/>
  <c r="AB89" i="38"/>
  <c r="AA89" i="38"/>
  <c r="Z89" i="38"/>
  <c r="Y89" i="38"/>
  <c r="X89" i="38"/>
  <c r="W89" i="38"/>
  <c r="V89" i="38"/>
  <c r="U89" i="38"/>
  <c r="T89" i="38"/>
  <c r="S89" i="38"/>
  <c r="R89" i="38"/>
  <c r="Q89" i="38"/>
  <c r="P89" i="38"/>
  <c r="O89" i="38"/>
  <c r="N89" i="38"/>
  <c r="M89" i="38"/>
  <c r="L89" i="38"/>
  <c r="K89" i="38"/>
  <c r="J89" i="38"/>
  <c r="I89" i="38"/>
  <c r="H89" i="38"/>
  <c r="G89" i="38"/>
  <c r="F89" i="38"/>
  <c r="E89" i="38"/>
  <c r="AC87" i="38"/>
  <c r="AB87" i="38"/>
  <c r="AA87" i="38"/>
  <c r="Z87" i="38"/>
  <c r="Y87" i="38"/>
  <c r="X87" i="38"/>
  <c r="W87" i="38"/>
  <c r="V87" i="38"/>
  <c r="U87" i="38"/>
  <c r="T87" i="38"/>
  <c r="S87" i="38"/>
  <c r="R87" i="38"/>
  <c r="Q87" i="38"/>
  <c r="P87" i="38"/>
  <c r="O87" i="38"/>
  <c r="N87" i="38"/>
  <c r="M87" i="38"/>
  <c r="L87" i="38"/>
  <c r="K87" i="38"/>
  <c r="J87" i="38"/>
  <c r="I87" i="38"/>
  <c r="H87" i="38"/>
  <c r="G87" i="38"/>
  <c r="F87" i="38"/>
  <c r="E87" i="38"/>
  <c r="AC86" i="38"/>
  <c r="AB86" i="38"/>
  <c r="AA86" i="38"/>
  <c r="Z86" i="38"/>
  <c r="Y86" i="38"/>
  <c r="X86" i="38"/>
  <c r="W86" i="38"/>
  <c r="V86" i="38"/>
  <c r="U86" i="38"/>
  <c r="T86" i="38"/>
  <c r="S86" i="38"/>
  <c r="R86" i="38"/>
  <c r="Q86" i="38"/>
  <c r="P86" i="38"/>
  <c r="O86" i="38"/>
  <c r="N86" i="38"/>
  <c r="M86" i="38"/>
  <c r="L86" i="38"/>
  <c r="K86" i="38"/>
  <c r="J86" i="38"/>
  <c r="I86" i="38"/>
  <c r="H86" i="38"/>
  <c r="G86" i="38"/>
  <c r="F86" i="38"/>
  <c r="E86" i="38"/>
  <c r="AC83" i="38"/>
  <c r="AB83" i="38"/>
  <c r="AA83" i="38"/>
  <c r="Z83" i="38"/>
  <c r="Y83" i="38"/>
  <c r="X83" i="38"/>
  <c r="W83" i="38"/>
  <c r="V83" i="38"/>
  <c r="U83" i="38"/>
  <c r="T83" i="38"/>
  <c r="S83" i="38"/>
  <c r="R83" i="38"/>
  <c r="Q83" i="38"/>
  <c r="P83" i="38"/>
  <c r="O83" i="38"/>
  <c r="N83" i="38"/>
  <c r="M83" i="38"/>
  <c r="L83" i="38"/>
  <c r="K83" i="38"/>
  <c r="J83" i="38"/>
  <c r="I83" i="38"/>
  <c r="H83" i="38"/>
  <c r="G83" i="38"/>
  <c r="F83" i="38"/>
  <c r="E83" i="38"/>
  <c r="AC82" i="38"/>
  <c r="AB82" i="38"/>
  <c r="AA82" i="38"/>
  <c r="Z82" i="38"/>
  <c r="Y82" i="38"/>
  <c r="X82" i="38"/>
  <c r="W82" i="38"/>
  <c r="V82" i="38"/>
  <c r="U82" i="38"/>
  <c r="T82" i="38"/>
  <c r="S82" i="38"/>
  <c r="R82" i="38"/>
  <c r="Q82" i="38"/>
  <c r="P82" i="38"/>
  <c r="O82" i="38"/>
  <c r="N82" i="38"/>
  <c r="M82" i="38"/>
  <c r="L82" i="38"/>
  <c r="K82" i="38"/>
  <c r="J82" i="38"/>
  <c r="I82" i="38"/>
  <c r="H82" i="38"/>
  <c r="G82" i="38"/>
  <c r="F82" i="38"/>
  <c r="E82" i="38"/>
  <c r="AC80" i="38"/>
  <c r="AB80" i="38"/>
  <c r="AA80" i="38"/>
  <c r="Z80" i="38"/>
  <c r="Y80" i="38"/>
  <c r="X80" i="38"/>
  <c r="W80" i="38"/>
  <c r="V80" i="38"/>
  <c r="U80" i="38"/>
  <c r="T80" i="38"/>
  <c r="S80" i="38"/>
  <c r="R80" i="38"/>
  <c r="Q80" i="38"/>
  <c r="P80" i="38"/>
  <c r="O80" i="38"/>
  <c r="N80" i="38"/>
  <c r="M80" i="38"/>
  <c r="L80" i="38"/>
  <c r="K80" i="38"/>
  <c r="J80" i="38"/>
  <c r="I80" i="38"/>
  <c r="H80" i="38"/>
  <c r="G80" i="38"/>
  <c r="F80" i="38"/>
  <c r="E80" i="38"/>
  <c r="AC79" i="38"/>
  <c r="AB79" i="38"/>
  <c r="AA79" i="38"/>
  <c r="Z79" i="38"/>
  <c r="Y79" i="38"/>
  <c r="X79" i="38"/>
  <c r="W79" i="38"/>
  <c r="V79" i="38"/>
  <c r="U79" i="38"/>
  <c r="T79" i="38"/>
  <c r="S79" i="38"/>
  <c r="R79" i="38"/>
  <c r="Q79" i="38"/>
  <c r="P79" i="38"/>
  <c r="O79" i="38"/>
  <c r="N79" i="38"/>
  <c r="M79" i="38"/>
  <c r="L79" i="38"/>
  <c r="K79" i="38"/>
  <c r="J79" i="38"/>
  <c r="I79" i="38"/>
  <c r="H79" i="38"/>
  <c r="G79" i="38"/>
  <c r="F79" i="38"/>
  <c r="E79" i="38"/>
  <c r="AC76" i="38"/>
  <c r="AB76" i="38"/>
  <c r="AA76" i="38"/>
  <c r="Z76" i="38"/>
  <c r="Y76" i="38"/>
  <c r="X76" i="38"/>
  <c r="W76" i="38"/>
  <c r="V76" i="38"/>
  <c r="U76" i="38"/>
  <c r="T76" i="38"/>
  <c r="S76" i="38"/>
  <c r="R76" i="38"/>
  <c r="Q76" i="38"/>
  <c r="P76" i="38"/>
  <c r="O76" i="38"/>
  <c r="N76" i="38"/>
  <c r="M76" i="38"/>
  <c r="L76" i="38"/>
  <c r="K76" i="38"/>
  <c r="J76" i="38"/>
  <c r="I76" i="38"/>
  <c r="H76" i="38"/>
  <c r="G76" i="38"/>
  <c r="F76" i="38"/>
  <c r="E76" i="38"/>
  <c r="AC75" i="38"/>
  <c r="AB75" i="38"/>
  <c r="AA75" i="38"/>
  <c r="Z75" i="38"/>
  <c r="Y75" i="38"/>
  <c r="X75" i="38"/>
  <c r="W75" i="38"/>
  <c r="V75" i="38"/>
  <c r="U75" i="38"/>
  <c r="T75" i="38"/>
  <c r="S75" i="38"/>
  <c r="R75" i="38"/>
  <c r="Q75" i="38"/>
  <c r="P75" i="38"/>
  <c r="O75" i="38"/>
  <c r="N75" i="38"/>
  <c r="M75" i="38"/>
  <c r="L75" i="38"/>
  <c r="K75" i="38"/>
  <c r="J75" i="38"/>
  <c r="I75" i="38"/>
  <c r="H75" i="38"/>
  <c r="G75" i="38"/>
  <c r="F75" i="38"/>
  <c r="E75" i="38"/>
  <c r="AC73" i="38"/>
  <c r="AB73" i="38"/>
  <c r="AA73" i="38"/>
  <c r="Z73" i="38"/>
  <c r="Y73" i="38"/>
  <c r="X73" i="38"/>
  <c r="W73" i="38"/>
  <c r="V73" i="38"/>
  <c r="U73" i="38"/>
  <c r="T73" i="38"/>
  <c r="S73" i="38"/>
  <c r="R73" i="38"/>
  <c r="Q73" i="38"/>
  <c r="P73" i="38"/>
  <c r="O73" i="38"/>
  <c r="N73" i="38"/>
  <c r="M73" i="38"/>
  <c r="L73" i="38"/>
  <c r="K73" i="38"/>
  <c r="J73" i="38"/>
  <c r="I73" i="38"/>
  <c r="H73" i="38"/>
  <c r="G73" i="38"/>
  <c r="F73" i="38"/>
  <c r="E73" i="38"/>
  <c r="AC72" i="38"/>
  <c r="AB72" i="38"/>
  <c r="AA72" i="38"/>
  <c r="Z72" i="38"/>
  <c r="Y72" i="38"/>
  <c r="X72" i="38"/>
  <c r="W72" i="38"/>
  <c r="V72" i="38"/>
  <c r="U72" i="38"/>
  <c r="T72" i="38"/>
  <c r="S72" i="38"/>
  <c r="R72" i="38"/>
  <c r="Q72" i="38"/>
  <c r="P72" i="38"/>
  <c r="O72" i="38"/>
  <c r="N72" i="38"/>
  <c r="M72" i="38"/>
  <c r="L72" i="38"/>
  <c r="K72" i="38"/>
  <c r="J72" i="38"/>
  <c r="I72" i="38"/>
  <c r="H72" i="38"/>
  <c r="G72" i="38"/>
  <c r="F72" i="38"/>
  <c r="E72" i="38"/>
  <c r="AC60" i="38"/>
  <c r="AB60" i="38"/>
  <c r="AA60" i="38"/>
  <c r="Z60" i="38"/>
  <c r="Y60" i="38"/>
  <c r="X60" i="38"/>
  <c r="W60" i="38"/>
  <c r="V60" i="38"/>
  <c r="U60" i="38"/>
  <c r="T60" i="38"/>
  <c r="S60" i="38"/>
  <c r="R60" i="38"/>
  <c r="Q60" i="38"/>
  <c r="P60" i="38"/>
  <c r="O60" i="38"/>
  <c r="N60" i="38"/>
  <c r="M60" i="38"/>
  <c r="L60" i="38"/>
  <c r="K60" i="38"/>
  <c r="J60" i="38"/>
  <c r="I60" i="38"/>
  <c r="H60" i="38"/>
  <c r="G60" i="38"/>
  <c r="F60" i="38"/>
  <c r="E60" i="38"/>
  <c r="AC59" i="38"/>
  <c r="AB59" i="38"/>
  <c r="AA59" i="38"/>
  <c r="Z59" i="38"/>
  <c r="Y59" i="38"/>
  <c r="X59" i="38"/>
  <c r="W59" i="38"/>
  <c r="V59" i="38"/>
  <c r="U59" i="38"/>
  <c r="T59" i="38"/>
  <c r="S59" i="38"/>
  <c r="R59" i="38"/>
  <c r="Q59" i="38"/>
  <c r="P59" i="38"/>
  <c r="O59" i="38"/>
  <c r="N59" i="38"/>
  <c r="M59" i="38"/>
  <c r="L59" i="38"/>
  <c r="K59" i="38"/>
  <c r="J59" i="38"/>
  <c r="I59" i="38"/>
  <c r="H59" i="38"/>
  <c r="G59" i="38"/>
  <c r="F59" i="38"/>
  <c r="E59" i="38"/>
  <c r="AC57" i="38"/>
  <c r="AB57" i="38"/>
  <c r="AA57" i="38"/>
  <c r="Z57" i="38"/>
  <c r="Y57" i="38"/>
  <c r="X57" i="38"/>
  <c r="W57" i="38"/>
  <c r="V57" i="38"/>
  <c r="U57" i="38"/>
  <c r="T57" i="38"/>
  <c r="S57" i="38"/>
  <c r="R57" i="38"/>
  <c r="Q57" i="38"/>
  <c r="P57" i="38"/>
  <c r="O57" i="38"/>
  <c r="N57" i="38"/>
  <c r="M57" i="38"/>
  <c r="L57" i="38"/>
  <c r="K57" i="38"/>
  <c r="J57" i="38"/>
  <c r="I57" i="38"/>
  <c r="H57" i="38"/>
  <c r="G57" i="38"/>
  <c r="F57" i="38"/>
  <c r="E57" i="38"/>
  <c r="AC56" i="38"/>
  <c r="AB56" i="38"/>
  <c r="AA56" i="38"/>
  <c r="Z56" i="38"/>
  <c r="Y56" i="38"/>
  <c r="X56" i="38"/>
  <c r="W56" i="38"/>
  <c r="V56" i="38"/>
  <c r="U56" i="38"/>
  <c r="T56" i="38"/>
  <c r="S56" i="38"/>
  <c r="R56" i="38"/>
  <c r="Q56" i="38"/>
  <c r="P56" i="38"/>
  <c r="O56" i="38"/>
  <c r="N56" i="38"/>
  <c r="M56" i="38"/>
  <c r="L56" i="38"/>
  <c r="K56" i="38"/>
  <c r="J56" i="38"/>
  <c r="I56" i="38"/>
  <c r="H56" i="38"/>
  <c r="G56" i="38"/>
  <c r="F56" i="38"/>
  <c r="E56" i="38"/>
  <c r="AC53" i="38"/>
  <c r="AB53" i="38"/>
  <c r="AA53" i="38"/>
  <c r="Z53" i="38"/>
  <c r="Y53" i="38"/>
  <c r="X53" i="38"/>
  <c r="W53" i="38"/>
  <c r="V53" i="38"/>
  <c r="U53" i="38"/>
  <c r="T53" i="38"/>
  <c r="S53" i="38"/>
  <c r="R53" i="38"/>
  <c r="Q53" i="38"/>
  <c r="P53" i="38"/>
  <c r="O53" i="38"/>
  <c r="N53" i="38"/>
  <c r="M53" i="38"/>
  <c r="L53" i="38"/>
  <c r="K53" i="38"/>
  <c r="J53" i="38"/>
  <c r="I53" i="38"/>
  <c r="H53" i="38"/>
  <c r="G53" i="38"/>
  <c r="F53" i="38"/>
  <c r="E53" i="38"/>
  <c r="AC52" i="38"/>
  <c r="AB52" i="38"/>
  <c r="AA52" i="38"/>
  <c r="Z52" i="38"/>
  <c r="Y52" i="38"/>
  <c r="X52" i="38"/>
  <c r="W52" i="38"/>
  <c r="V52" i="38"/>
  <c r="U52" i="38"/>
  <c r="T52" i="38"/>
  <c r="S52" i="38"/>
  <c r="R52" i="38"/>
  <c r="Q52" i="38"/>
  <c r="P52" i="38"/>
  <c r="O52" i="38"/>
  <c r="N52" i="38"/>
  <c r="M52" i="38"/>
  <c r="L52" i="38"/>
  <c r="K52" i="38"/>
  <c r="J52" i="38"/>
  <c r="I52" i="38"/>
  <c r="H52" i="38"/>
  <c r="G52" i="38"/>
  <c r="F52" i="38"/>
  <c r="E52" i="38"/>
  <c r="AC50" i="38"/>
  <c r="AB50" i="38"/>
  <c r="AA50" i="38"/>
  <c r="Z50" i="38"/>
  <c r="Y50" i="38"/>
  <c r="X50" i="38"/>
  <c r="W50" i="38"/>
  <c r="V50" i="38"/>
  <c r="U50" i="38"/>
  <c r="T50" i="38"/>
  <c r="S50" i="38"/>
  <c r="R50" i="38"/>
  <c r="Q50" i="38"/>
  <c r="P50" i="38"/>
  <c r="O50" i="38"/>
  <c r="N50" i="38"/>
  <c r="M50" i="38"/>
  <c r="L50" i="38"/>
  <c r="K50" i="38"/>
  <c r="J50" i="38"/>
  <c r="I50" i="38"/>
  <c r="H50" i="38"/>
  <c r="G50" i="38"/>
  <c r="F50" i="38"/>
  <c r="E50" i="38"/>
  <c r="AC49" i="38"/>
  <c r="AB49" i="38"/>
  <c r="AA49" i="38"/>
  <c r="Z49" i="38"/>
  <c r="Y49" i="38"/>
  <c r="X49" i="38"/>
  <c r="W49" i="38"/>
  <c r="V49" i="38"/>
  <c r="U49" i="38"/>
  <c r="T49" i="38"/>
  <c r="S49" i="38"/>
  <c r="R49" i="38"/>
  <c r="Q49" i="38"/>
  <c r="P49" i="38"/>
  <c r="O49" i="38"/>
  <c r="N49" i="38"/>
  <c r="M49" i="38"/>
  <c r="L49" i="38"/>
  <c r="K49" i="38"/>
  <c r="J49" i="38"/>
  <c r="I49" i="38"/>
  <c r="H49" i="38"/>
  <c r="G49" i="38"/>
  <c r="F49" i="38"/>
  <c r="E49" i="38"/>
  <c r="AC47" i="38"/>
  <c r="AB47" i="38"/>
  <c r="AA47" i="38"/>
  <c r="Z47" i="38"/>
  <c r="Y47" i="38"/>
  <c r="X47" i="38"/>
  <c r="W47" i="38"/>
  <c r="V47" i="38"/>
  <c r="U47" i="38"/>
  <c r="T47" i="38"/>
  <c r="S47" i="38"/>
  <c r="R47" i="38"/>
  <c r="Q47" i="38"/>
  <c r="P47" i="38"/>
  <c r="O47" i="38"/>
  <c r="N47" i="38"/>
  <c r="M47" i="38"/>
  <c r="L47" i="38"/>
  <c r="K47" i="38"/>
  <c r="J47" i="38"/>
  <c r="I47" i="38"/>
  <c r="H47" i="38"/>
  <c r="G47" i="38"/>
  <c r="F47" i="38"/>
  <c r="E47" i="38"/>
  <c r="AC46" i="38"/>
  <c r="AB46" i="38"/>
  <c r="AA46" i="38"/>
  <c r="Z46" i="38"/>
  <c r="Y46" i="38"/>
  <c r="X46" i="38"/>
  <c r="W46" i="38"/>
  <c r="V46" i="38"/>
  <c r="U46" i="38"/>
  <c r="T46" i="38"/>
  <c r="S46" i="38"/>
  <c r="R46" i="38"/>
  <c r="Q46" i="38"/>
  <c r="P46" i="38"/>
  <c r="O46" i="38"/>
  <c r="N46" i="38"/>
  <c r="M46" i="38"/>
  <c r="L46" i="38"/>
  <c r="K46" i="38"/>
  <c r="J46" i="38"/>
  <c r="I46" i="38"/>
  <c r="H46" i="38"/>
  <c r="G46" i="38"/>
  <c r="F46" i="38"/>
  <c r="E46" i="38"/>
  <c r="AC43" i="38"/>
  <c r="AB43" i="38"/>
  <c r="AA43" i="38"/>
  <c r="Z43" i="38"/>
  <c r="Y43" i="38"/>
  <c r="X43" i="38"/>
  <c r="W43" i="38"/>
  <c r="V43" i="38"/>
  <c r="U43" i="38"/>
  <c r="T43" i="38"/>
  <c r="S43" i="38"/>
  <c r="R43" i="38"/>
  <c r="Q43" i="38"/>
  <c r="P43" i="38"/>
  <c r="O43" i="38"/>
  <c r="N43" i="38"/>
  <c r="M43" i="38"/>
  <c r="L43" i="38"/>
  <c r="K43" i="38"/>
  <c r="J43" i="38"/>
  <c r="I43" i="38"/>
  <c r="H43" i="38"/>
  <c r="G43" i="38"/>
  <c r="F43" i="38"/>
  <c r="E43" i="38"/>
  <c r="D43" i="38"/>
  <c r="AC42" i="38"/>
  <c r="AB42" i="38"/>
  <c r="AA42" i="38"/>
  <c r="Z42" i="38"/>
  <c r="Y42" i="38"/>
  <c r="X42" i="38"/>
  <c r="W42" i="38"/>
  <c r="V42" i="38"/>
  <c r="U42" i="38"/>
  <c r="T42" i="38"/>
  <c r="S42" i="38"/>
  <c r="R42" i="38"/>
  <c r="Q42" i="38"/>
  <c r="P42" i="38"/>
  <c r="O42" i="38"/>
  <c r="N42" i="38"/>
  <c r="M42" i="38"/>
  <c r="L42" i="38"/>
  <c r="K42" i="38"/>
  <c r="J42" i="38"/>
  <c r="I42" i="38"/>
  <c r="H42" i="38"/>
  <c r="G42" i="38"/>
  <c r="F42" i="38"/>
  <c r="E42" i="38"/>
  <c r="D42" i="38"/>
  <c r="AC40" i="38"/>
  <c r="AB40" i="38"/>
  <c r="AA40" i="38"/>
  <c r="Z40" i="38"/>
  <c r="Y40" i="38"/>
  <c r="X40" i="38"/>
  <c r="W40" i="38"/>
  <c r="V40" i="38"/>
  <c r="U40" i="38"/>
  <c r="T40" i="38"/>
  <c r="S40" i="38"/>
  <c r="R40" i="38"/>
  <c r="Q40" i="38"/>
  <c r="P40" i="38"/>
  <c r="O40" i="38"/>
  <c r="N40" i="38"/>
  <c r="M40" i="38"/>
  <c r="L40" i="38"/>
  <c r="K40" i="38"/>
  <c r="J40" i="38"/>
  <c r="I40" i="38"/>
  <c r="H40" i="38"/>
  <c r="G40" i="38"/>
  <c r="F40" i="38"/>
  <c r="E40" i="38"/>
  <c r="AC39" i="38"/>
  <c r="AB39" i="38"/>
  <c r="AA39" i="38"/>
  <c r="Z39" i="38"/>
  <c r="Y39" i="38"/>
  <c r="X39" i="38"/>
  <c r="W39" i="38"/>
  <c r="V39" i="38"/>
  <c r="U39" i="38"/>
  <c r="T39" i="38"/>
  <c r="S39" i="38"/>
  <c r="R39" i="38"/>
  <c r="Q39" i="38"/>
  <c r="P39" i="38"/>
  <c r="O39" i="38"/>
  <c r="N39" i="38"/>
  <c r="M39" i="38"/>
  <c r="L39" i="38"/>
  <c r="K39" i="38"/>
  <c r="J39" i="38"/>
  <c r="I39" i="38"/>
  <c r="H39" i="38"/>
  <c r="G39" i="38"/>
  <c r="F39" i="38"/>
  <c r="E39" i="38"/>
  <c r="AC37" i="38"/>
  <c r="AB37" i="38"/>
  <c r="AA37" i="38"/>
  <c r="Z37" i="38"/>
  <c r="Y37" i="38"/>
  <c r="X37" i="38"/>
  <c r="W37" i="38"/>
  <c r="V37" i="38"/>
  <c r="U37" i="38"/>
  <c r="T37" i="38"/>
  <c r="S37" i="38"/>
  <c r="R37" i="38"/>
  <c r="Q37" i="38"/>
  <c r="P37" i="38"/>
  <c r="O37" i="38"/>
  <c r="N37" i="38"/>
  <c r="M37" i="38"/>
  <c r="L37" i="38"/>
  <c r="K37" i="38"/>
  <c r="J37" i="38"/>
  <c r="I37" i="38"/>
  <c r="H37" i="38"/>
  <c r="G37" i="38"/>
  <c r="F37" i="38"/>
  <c r="E37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I36" i="38"/>
  <c r="H36" i="38"/>
  <c r="G36" i="38"/>
  <c r="F36" i="38"/>
  <c r="E36" i="38"/>
  <c r="AC33" i="38"/>
  <c r="AB33" i="38"/>
  <c r="AA33" i="38"/>
  <c r="Z33" i="38"/>
  <c r="Y33" i="38"/>
  <c r="X33" i="38"/>
  <c r="W33" i="38"/>
  <c r="V33" i="38"/>
  <c r="U33" i="38"/>
  <c r="T33" i="38"/>
  <c r="S33" i="38"/>
  <c r="R33" i="38"/>
  <c r="Q33" i="38"/>
  <c r="P33" i="38"/>
  <c r="O33" i="38"/>
  <c r="N33" i="38"/>
  <c r="M33" i="38"/>
  <c r="L33" i="38"/>
  <c r="K33" i="38"/>
  <c r="J33" i="38"/>
  <c r="I33" i="38"/>
  <c r="H33" i="38"/>
  <c r="G33" i="38"/>
  <c r="F33" i="38"/>
  <c r="E33" i="38"/>
  <c r="AC32" i="38"/>
  <c r="AB32" i="38"/>
  <c r="AA32" i="38"/>
  <c r="Z32" i="38"/>
  <c r="Y32" i="38"/>
  <c r="X32" i="38"/>
  <c r="W32" i="38"/>
  <c r="V32" i="38"/>
  <c r="U32" i="38"/>
  <c r="T32" i="38"/>
  <c r="S32" i="38"/>
  <c r="R32" i="38"/>
  <c r="Q32" i="38"/>
  <c r="P32" i="38"/>
  <c r="O32" i="38"/>
  <c r="N32" i="38"/>
  <c r="M32" i="38"/>
  <c r="L32" i="38"/>
  <c r="K32" i="38"/>
  <c r="J32" i="38"/>
  <c r="I32" i="38"/>
  <c r="H32" i="38"/>
  <c r="G32" i="38"/>
  <c r="F32" i="38"/>
  <c r="E32" i="38"/>
  <c r="AC30" i="38"/>
  <c r="AB30" i="38"/>
  <c r="AA30" i="38"/>
  <c r="Z30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G30" i="38"/>
  <c r="F30" i="38"/>
  <c r="E30" i="38"/>
  <c r="AC29" i="38"/>
  <c r="AB29" i="38"/>
  <c r="AA29" i="38"/>
  <c r="Z29" i="38"/>
  <c r="Y29" i="38"/>
  <c r="X29" i="38"/>
  <c r="W29" i="38"/>
  <c r="V29" i="38"/>
  <c r="U29" i="38"/>
  <c r="T29" i="38"/>
  <c r="S29" i="38"/>
  <c r="R29" i="38"/>
  <c r="Q29" i="38"/>
  <c r="P29" i="38"/>
  <c r="O29" i="38"/>
  <c r="N29" i="38"/>
  <c r="M29" i="38"/>
  <c r="L29" i="38"/>
  <c r="K29" i="38"/>
  <c r="J29" i="38"/>
  <c r="I29" i="38"/>
  <c r="H29" i="38"/>
  <c r="G29" i="38"/>
  <c r="F29" i="38"/>
  <c r="E29" i="38"/>
  <c r="AC27" i="38"/>
  <c r="AB27" i="38"/>
  <c r="AA27" i="38"/>
  <c r="Z27" i="38"/>
  <c r="Y27" i="38"/>
  <c r="X27" i="38"/>
  <c r="W27" i="38"/>
  <c r="V27" i="38"/>
  <c r="U27" i="38"/>
  <c r="T27" i="38"/>
  <c r="S27" i="38"/>
  <c r="R27" i="38"/>
  <c r="Q27" i="38"/>
  <c r="P27" i="38"/>
  <c r="O27" i="38"/>
  <c r="N27" i="38"/>
  <c r="M27" i="38"/>
  <c r="L27" i="38"/>
  <c r="K27" i="38"/>
  <c r="J27" i="38"/>
  <c r="I27" i="38"/>
  <c r="H27" i="38"/>
  <c r="G27" i="38"/>
  <c r="F27" i="38"/>
  <c r="E27" i="38"/>
  <c r="AC26" i="38"/>
  <c r="AB26" i="38"/>
  <c r="AA26" i="38"/>
  <c r="Z26" i="38"/>
  <c r="Y26" i="38"/>
  <c r="X26" i="38"/>
  <c r="W26" i="38"/>
  <c r="V26" i="38"/>
  <c r="U26" i="38"/>
  <c r="T26" i="38"/>
  <c r="S26" i="38"/>
  <c r="R26" i="38"/>
  <c r="Q26" i="38"/>
  <c r="P26" i="38"/>
  <c r="O26" i="38"/>
  <c r="N26" i="38"/>
  <c r="M26" i="38"/>
  <c r="L26" i="38"/>
  <c r="K26" i="38"/>
  <c r="J26" i="38"/>
  <c r="I26" i="38"/>
  <c r="H26" i="38"/>
  <c r="G26" i="38"/>
  <c r="F26" i="38"/>
  <c r="E26" i="38"/>
  <c r="AC23" i="38"/>
  <c r="AB23" i="38"/>
  <c r="AA23" i="38"/>
  <c r="Z23" i="38"/>
  <c r="Y23" i="38"/>
  <c r="X23" i="38"/>
  <c r="W23" i="38"/>
  <c r="V23" i="38"/>
  <c r="U23" i="38"/>
  <c r="T23" i="38"/>
  <c r="S23" i="38"/>
  <c r="R23" i="38"/>
  <c r="Q23" i="38"/>
  <c r="P23" i="38"/>
  <c r="O23" i="38"/>
  <c r="N23" i="38"/>
  <c r="M23" i="38"/>
  <c r="L23" i="38"/>
  <c r="K23" i="38"/>
  <c r="J23" i="38"/>
  <c r="I23" i="38"/>
  <c r="H23" i="38"/>
  <c r="G23" i="38"/>
  <c r="F23" i="38"/>
  <c r="E23" i="38"/>
  <c r="AC22" i="38"/>
  <c r="AB22" i="38"/>
  <c r="AA22" i="38"/>
  <c r="Z22" i="38"/>
  <c r="Y22" i="38"/>
  <c r="X22" i="38"/>
  <c r="W22" i="38"/>
  <c r="V22" i="38"/>
  <c r="U22" i="38"/>
  <c r="T22" i="38"/>
  <c r="S22" i="38"/>
  <c r="R22" i="38"/>
  <c r="Q22" i="38"/>
  <c r="P22" i="38"/>
  <c r="O22" i="38"/>
  <c r="N22" i="38"/>
  <c r="M22" i="38"/>
  <c r="L22" i="38"/>
  <c r="K22" i="38"/>
  <c r="J22" i="38"/>
  <c r="I22" i="38"/>
  <c r="H22" i="38"/>
  <c r="H24" i="38" s="1"/>
  <c r="G22" i="38"/>
  <c r="F22" i="38"/>
  <c r="E22" i="38"/>
  <c r="AC20" i="38"/>
  <c r="AC106" i="38" s="1"/>
  <c r="AB20" i="38"/>
  <c r="AB106" i="38" s="1"/>
  <c r="AA20" i="38"/>
  <c r="AA106" i="38" s="1"/>
  <c r="Z20" i="38"/>
  <c r="Z106" i="38" s="1"/>
  <c r="Y20" i="38"/>
  <c r="Y106" i="38" s="1"/>
  <c r="X20" i="38"/>
  <c r="X106" i="38" s="1"/>
  <c r="W20" i="38"/>
  <c r="V20" i="38"/>
  <c r="V106" i="38" s="1"/>
  <c r="U20" i="38"/>
  <c r="U106" i="38" s="1"/>
  <c r="T20" i="38"/>
  <c r="T106" i="38" s="1"/>
  <c r="S20" i="38"/>
  <c r="S106" i="38" s="1"/>
  <c r="R20" i="38"/>
  <c r="R106" i="38" s="1"/>
  <c r="Q20" i="38"/>
  <c r="Q106" i="38" s="1"/>
  <c r="P20" i="38"/>
  <c r="P106" i="38" s="1"/>
  <c r="O20" i="38"/>
  <c r="N20" i="38"/>
  <c r="N106" i="38" s="1"/>
  <c r="M20" i="38"/>
  <c r="M106" i="38" s="1"/>
  <c r="L20" i="38"/>
  <c r="L106" i="38" s="1"/>
  <c r="K20" i="38"/>
  <c r="K106" i="38" s="1"/>
  <c r="J20" i="38"/>
  <c r="J106" i="38" s="1"/>
  <c r="I20" i="38"/>
  <c r="I106" i="38" s="1"/>
  <c r="H20" i="38"/>
  <c r="H106" i="38" s="1"/>
  <c r="G20" i="38"/>
  <c r="F20" i="38"/>
  <c r="F106" i="38" s="1"/>
  <c r="E20" i="38"/>
  <c r="E106" i="38" s="1"/>
  <c r="AC19" i="38"/>
  <c r="AB19" i="38"/>
  <c r="AA19" i="38"/>
  <c r="Z19" i="38"/>
  <c r="Y19" i="38"/>
  <c r="X19" i="38"/>
  <c r="W19" i="38"/>
  <c r="V19" i="38"/>
  <c r="U19" i="38"/>
  <c r="T19" i="38"/>
  <c r="S19" i="38"/>
  <c r="R19" i="38"/>
  <c r="Q19" i="38"/>
  <c r="P19" i="38"/>
  <c r="O19" i="38"/>
  <c r="N19" i="38"/>
  <c r="M19" i="38"/>
  <c r="L19" i="38"/>
  <c r="K19" i="38"/>
  <c r="J19" i="38"/>
  <c r="I19" i="38"/>
  <c r="H19" i="38"/>
  <c r="G19" i="38"/>
  <c r="F19" i="38"/>
  <c r="E19" i="38"/>
  <c r="AC18" i="38"/>
  <c r="AB18" i="38"/>
  <c r="AA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AC16" i="38"/>
  <c r="AC102" i="38" s="1"/>
  <c r="AB16" i="38"/>
  <c r="AB102" i="38" s="1"/>
  <c r="AA16" i="38"/>
  <c r="AA102" i="38" s="1"/>
  <c r="Z16" i="38"/>
  <c r="Z102" i="38" s="1"/>
  <c r="Y16" i="38"/>
  <c r="Y102" i="38" s="1"/>
  <c r="X16" i="38"/>
  <c r="X102" i="38" s="1"/>
  <c r="W16" i="38"/>
  <c r="W102" i="38" s="1"/>
  <c r="V16" i="38"/>
  <c r="V102" i="38" s="1"/>
  <c r="U16" i="38"/>
  <c r="U102" i="38" s="1"/>
  <c r="T16" i="38"/>
  <c r="T102" i="38" s="1"/>
  <c r="S16" i="38"/>
  <c r="S102" i="38" s="1"/>
  <c r="R16" i="38"/>
  <c r="R102" i="38" s="1"/>
  <c r="Q16" i="38"/>
  <c r="Q102" i="38" s="1"/>
  <c r="P16" i="38"/>
  <c r="P102" i="38" s="1"/>
  <c r="O16" i="38"/>
  <c r="O102" i="38" s="1"/>
  <c r="N16" i="38"/>
  <c r="N102" i="38" s="1"/>
  <c r="M16" i="38"/>
  <c r="M102" i="38" s="1"/>
  <c r="L16" i="38"/>
  <c r="L102" i="38" s="1"/>
  <c r="K16" i="38"/>
  <c r="K102" i="38" s="1"/>
  <c r="J16" i="38"/>
  <c r="J102" i="38" s="1"/>
  <c r="I16" i="38"/>
  <c r="I102" i="38" s="1"/>
  <c r="H16" i="38"/>
  <c r="H102" i="38" s="1"/>
  <c r="G16" i="38"/>
  <c r="F16" i="38"/>
  <c r="F102" i="38" s="1"/>
  <c r="E16" i="38"/>
  <c r="E102" i="38" s="1"/>
  <c r="AC15" i="38"/>
  <c r="AB15" i="38"/>
  <c r="AA15" i="38"/>
  <c r="Z15" i="38"/>
  <c r="Y15" i="38"/>
  <c r="X15" i="38"/>
  <c r="W15" i="38"/>
  <c r="V15" i="38"/>
  <c r="U15" i="38"/>
  <c r="T15" i="38"/>
  <c r="S15" i="38"/>
  <c r="R15" i="38"/>
  <c r="Q15" i="38"/>
  <c r="P15" i="38"/>
  <c r="O15" i="38"/>
  <c r="N15" i="38"/>
  <c r="M15" i="38"/>
  <c r="L15" i="38"/>
  <c r="K15" i="38"/>
  <c r="J15" i="38"/>
  <c r="I15" i="38"/>
  <c r="H15" i="38"/>
  <c r="G15" i="38"/>
  <c r="F15" i="38"/>
  <c r="E15" i="38"/>
  <c r="AC14" i="38"/>
  <c r="AB14" i="38"/>
  <c r="AA14" i="38"/>
  <c r="Z14" i="38"/>
  <c r="Y14" i="38"/>
  <c r="X14" i="38"/>
  <c r="W14" i="38"/>
  <c r="V14" i="38"/>
  <c r="U14" i="38"/>
  <c r="T14" i="38"/>
  <c r="S14" i="38"/>
  <c r="R14" i="38"/>
  <c r="Q14" i="38"/>
  <c r="P14" i="38"/>
  <c r="O14" i="38"/>
  <c r="N14" i="38"/>
  <c r="M14" i="38"/>
  <c r="L14" i="38"/>
  <c r="K14" i="38"/>
  <c r="J14" i="38"/>
  <c r="I14" i="38"/>
  <c r="H14" i="38"/>
  <c r="G14" i="38"/>
  <c r="E14" i="38"/>
  <c r="F105" i="38" l="1"/>
  <c r="N105" i="38"/>
  <c r="V105" i="38"/>
  <c r="L24" i="38"/>
  <c r="T24" i="38"/>
  <c r="AB24" i="38"/>
  <c r="J28" i="38"/>
  <c r="R28" i="38"/>
  <c r="Z28" i="38"/>
  <c r="L98" i="38"/>
  <c r="T98" i="38"/>
  <c r="AB98" i="38"/>
  <c r="H58" i="38"/>
  <c r="P58" i="38"/>
  <c r="X58" i="38"/>
  <c r="F61" i="38"/>
  <c r="N61" i="38"/>
  <c r="V61" i="38"/>
  <c r="J77" i="38"/>
  <c r="R77" i="38"/>
  <c r="Z77" i="38"/>
  <c r="H81" i="38"/>
  <c r="P81" i="38"/>
  <c r="X81" i="38"/>
  <c r="F84" i="38"/>
  <c r="N84" i="38"/>
  <c r="V84" i="38"/>
  <c r="R91" i="38"/>
  <c r="H95" i="38"/>
  <c r="P95" i="38"/>
  <c r="P99" i="38" s="1"/>
  <c r="H44" i="38"/>
  <c r="P44" i="38"/>
  <c r="X44" i="38"/>
  <c r="F24" i="38"/>
  <c r="N24" i="38"/>
  <c r="V24" i="38"/>
  <c r="L28" i="38"/>
  <c r="T28" i="38"/>
  <c r="AB28" i="38"/>
  <c r="J31" i="38"/>
  <c r="R31" i="38"/>
  <c r="Z31" i="38"/>
  <c r="H34" i="38"/>
  <c r="P34" i="38"/>
  <c r="X34" i="38"/>
  <c r="F38" i="38"/>
  <c r="N38" i="38"/>
  <c r="V38" i="38"/>
  <c r="F48" i="38"/>
  <c r="N48" i="38"/>
  <c r="V48" i="38"/>
  <c r="L51" i="38"/>
  <c r="T51" i="38"/>
  <c r="AB51" i="38"/>
  <c r="R105" i="38"/>
  <c r="Z105" i="38"/>
  <c r="J44" i="38"/>
  <c r="R44" i="38"/>
  <c r="Z44" i="38"/>
  <c r="P24" i="38"/>
  <c r="X24" i="38"/>
  <c r="F28" i="38"/>
  <c r="N28" i="38"/>
  <c r="V28" i="38"/>
  <c r="AB31" i="38"/>
  <c r="H38" i="38"/>
  <c r="P38" i="38"/>
  <c r="X38" i="38"/>
  <c r="F41" i="38"/>
  <c r="N41" i="38"/>
  <c r="V41" i="38"/>
  <c r="H48" i="38"/>
  <c r="P48" i="38"/>
  <c r="X48" i="38"/>
  <c r="F51" i="38"/>
  <c r="N51" i="38"/>
  <c r="V51" i="38"/>
  <c r="H61" i="38"/>
  <c r="P61" i="38"/>
  <c r="X61" i="38"/>
  <c r="X62" i="38" s="1"/>
  <c r="F74" i="38"/>
  <c r="N74" i="38"/>
  <c r="V74" i="38"/>
  <c r="J81" i="38"/>
  <c r="R81" i="38"/>
  <c r="J95" i="38"/>
  <c r="J99" i="38" s="1"/>
  <c r="R95" i="38"/>
  <c r="Z95" i="38"/>
  <c r="P98" i="38"/>
  <c r="X98" i="38"/>
  <c r="Z100" i="38"/>
  <c r="R100" i="38"/>
  <c r="J100" i="38"/>
  <c r="K44" i="38"/>
  <c r="S44" i="38"/>
  <c r="AA44" i="38"/>
  <c r="Z81" i="38"/>
  <c r="G28" i="38"/>
  <c r="O28" i="38"/>
  <c r="W28" i="38"/>
  <c r="M31" i="38"/>
  <c r="U31" i="38"/>
  <c r="AC31" i="38"/>
  <c r="I38" i="38"/>
  <c r="Q38" i="38"/>
  <c r="Y38" i="38"/>
  <c r="G41" i="38"/>
  <c r="O41" i="38"/>
  <c r="W41" i="38"/>
  <c r="I48" i="38"/>
  <c r="Q48" i="38"/>
  <c r="Y48" i="38"/>
  <c r="G51" i="38"/>
  <c r="O51" i="38"/>
  <c r="W51" i="38"/>
  <c r="K58" i="38"/>
  <c r="S58" i="38"/>
  <c r="Q84" i="38"/>
  <c r="G88" i="38"/>
  <c r="O88" i="38"/>
  <c r="W88" i="38"/>
  <c r="E91" i="38"/>
  <c r="M91" i="38"/>
  <c r="U91" i="38"/>
  <c r="AC91" i="38"/>
  <c r="K95" i="38"/>
  <c r="T17" i="38"/>
  <c r="AB17" i="38"/>
  <c r="I104" i="38"/>
  <c r="Q104" i="38"/>
  <c r="Y104" i="38"/>
  <c r="I44" i="38"/>
  <c r="Q44" i="38"/>
  <c r="Y44" i="38"/>
  <c r="G81" i="38"/>
  <c r="O81" i="38"/>
  <c r="W81" i="38"/>
  <c r="L17" i="38"/>
  <c r="G24" i="38"/>
  <c r="O24" i="38"/>
  <c r="W24" i="38"/>
  <c r="M28" i="38"/>
  <c r="U28" i="38"/>
  <c r="AC28" i="38"/>
  <c r="I34" i="38"/>
  <c r="Q34" i="38"/>
  <c r="Y34" i="38"/>
  <c r="G38" i="38"/>
  <c r="O38" i="38"/>
  <c r="W38" i="38"/>
  <c r="E51" i="38"/>
  <c r="M51" i="38"/>
  <c r="U51" i="38"/>
  <c r="AC51" i="38"/>
  <c r="I58" i="38"/>
  <c r="Q58" i="38"/>
  <c r="Y58" i="38"/>
  <c r="G61" i="38"/>
  <c r="O61" i="38"/>
  <c r="W61" i="38"/>
  <c r="M74" i="38"/>
  <c r="AC74" i="38"/>
  <c r="I81" i="38"/>
  <c r="Q81" i="38"/>
  <c r="Y81" i="38"/>
  <c r="G84" i="38"/>
  <c r="O84" i="38"/>
  <c r="W84" i="38"/>
  <c r="K91" i="38"/>
  <c r="S91" i="38"/>
  <c r="O100" i="38"/>
  <c r="W100" i="38"/>
  <c r="D44" i="38"/>
  <c r="L44" i="38"/>
  <c r="AB44" i="38"/>
  <c r="G100" i="38"/>
  <c r="E21" i="38"/>
  <c r="M21" i="38"/>
  <c r="U21" i="38"/>
  <c r="AC21" i="38"/>
  <c r="J24" i="38"/>
  <c r="R24" i="38"/>
  <c r="Z24" i="38"/>
  <c r="F31" i="38"/>
  <c r="N31" i="38"/>
  <c r="V31" i="38"/>
  <c r="L34" i="38"/>
  <c r="T34" i="38"/>
  <c r="AB34" i="38"/>
  <c r="J38" i="38"/>
  <c r="R38" i="38"/>
  <c r="Z38" i="38"/>
  <c r="H41" i="38"/>
  <c r="P41" i="38"/>
  <c r="X41" i="38"/>
  <c r="X45" i="38" s="1"/>
  <c r="E44" i="38"/>
  <c r="M44" i="38"/>
  <c r="U44" i="38"/>
  <c r="AC44" i="38"/>
  <c r="J48" i="38"/>
  <c r="R48" i="38"/>
  <c r="Z48" i="38"/>
  <c r="L58" i="38"/>
  <c r="T58" i="38"/>
  <c r="AB58" i="38"/>
  <c r="J61" i="38"/>
  <c r="R61" i="38"/>
  <c r="Z61" i="38"/>
  <c r="H74" i="38"/>
  <c r="P74" i="38"/>
  <c r="X74" i="38"/>
  <c r="F77" i="38"/>
  <c r="N77" i="38"/>
  <c r="N78" i="38" s="1"/>
  <c r="V77" i="38"/>
  <c r="L81" i="38"/>
  <c r="T81" i="38"/>
  <c r="AB81" i="38"/>
  <c r="J84" i="38"/>
  <c r="J85" i="38" s="1"/>
  <c r="R84" i="38"/>
  <c r="Z84" i="38"/>
  <c r="H88" i="38"/>
  <c r="P88" i="38"/>
  <c r="X88" i="38"/>
  <c r="F91" i="38"/>
  <c r="N91" i="38"/>
  <c r="V91" i="38"/>
  <c r="J98" i="38"/>
  <c r="R98" i="38"/>
  <c r="R99" i="38" s="1"/>
  <c r="Z98" i="38"/>
  <c r="K24" i="38"/>
  <c r="S24" i="38"/>
  <c r="AA24" i="38"/>
  <c r="I28" i="38"/>
  <c r="Q28" i="38"/>
  <c r="Y28" i="38"/>
  <c r="G31" i="38"/>
  <c r="O31" i="38"/>
  <c r="W31" i="38"/>
  <c r="E34" i="38"/>
  <c r="M34" i="38"/>
  <c r="U34" i="38"/>
  <c r="AC34" i="38"/>
  <c r="I41" i="38"/>
  <c r="Y41" i="38"/>
  <c r="K48" i="38"/>
  <c r="S48" i="38"/>
  <c r="AA48" i="38"/>
  <c r="I51" i="38"/>
  <c r="Q51" i="38"/>
  <c r="Y51" i="38"/>
  <c r="G54" i="38"/>
  <c r="O54" i="38"/>
  <c r="W54" i="38"/>
  <c r="E58" i="38"/>
  <c r="M58" i="38"/>
  <c r="U58" i="38"/>
  <c r="AC58" i="38"/>
  <c r="K61" i="38"/>
  <c r="S61" i="38"/>
  <c r="AA61" i="38"/>
  <c r="I74" i="38"/>
  <c r="Q74" i="38"/>
  <c r="Y74" i="38"/>
  <c r="W77" i="38"/>
  <c r="E81" i="38"/>
  <c r="M81" i="38"/>
  <c r="U81" i="38"/>
  <c r="AC81" i="38"/>
  <c r="K84" i="38"/>
  <c r="S84" i="38"/>
  <c r="AA84" i="38"/>
  <c r="I88" i="38"/>
  <c r="Y88" i="38"/>
  <c r="K28" i="38"/>
  <c r="S28" i="38"/>
  <c r="AA28" i="38"/>
  <c r="G34" i="38"/>
  <c r="G35" i="38" s="1"/>
  <c r="O34" i="38"/>
  <c r="W34" i="38"/>
  <c r="E38" i="38"/>
  <c r="M38" i="38"/>
  <c r="U38" i="38"/>
  <c r="AC38" i="38"/>
  <c r="K41" i="38"/>
  <c r="S41" i="38"/>
  <c r="AA41" i="38"/>
  <c r="E48" i="38"/>
  <c r="M48" i="38"/>
  <c r="U48" i="38"/>
  <c r="AC48" i="38"/>
  <c r="I54" i="38"/>
  <c r="Q54" i="38"/>
  <c r="Y54" i="38"/>
  <c r="G58" i="38"/>
  <c r="O58" i="38"/>
  <c r="W58" i="38"/>
  <c r="M61" i="38"/>
  <c r="U61" i="38"/>
  <c r="AC61" i="38"/>
  <c r="K74" i="38"/>
  <c r="AA74" i="38"/>
  <c r="M84" i="38"/>
  <c r="U84" i="38"/>
  <c r="G95" i="38"/>
  <c r="O95" i="38"/>
  <c r="W95" i="38"/>
  <c r="D94" i="38"/>
  <c r="E98" i="38"/>
  <c r="M98" i="38"/>
  <c r="U98" i="38"/>
  <c r="AC98" i="38"/>
  <c r="AA91" i="38"/>
  <c r="M101" i="38"/>
  <c r="AC101" i="38"/>
  <c r="AA58" i="38"/>
  <c r="S95" i="38"/>
  <c r="H17" i="38"/>
  <c r="X17" i="38"/>
  <c r="D60" i="38"/>
  <c r="E101" i="38"/>
  <c r="U101" i="38"/>
  <c r="F44" i="38"/>
  <c r="N44" i="38"/>
  <c r="V44" i="38"/>
  <c r="V45" i="38" s="1"/>
  <c r="F34" i="38"/>
  <c r="N34" i="38"/>
  <c r="V34" i="38"/>
  <c r="J41" i="38"/>
  <c r="R41" i="38"/>
  <c r="Z41" i="38"/>
  <c r="L48" i="38"/>
  <c r="T48" i="38"/>
  <c r="AB48" i="38"/>
  <c r="R51" i="38"/>
  <c r="Z51" i="38"/>
  <c r="H54" i="38"/>
  <c r="P54" i="38"/>
  <c r="X54" i="38"/>
  <c r="F58" i="38"/>
  <c r="F62" i="38" s="1"/>
  <c r="N58" i="38"/>
  <c r="N62" i="38" s="1"/>
  <c r="V58" i="38"/>
  <c r="V62" i="38" s="1"/>
  <c r="J74" i="38"/>
  <c r="R74" i="38"/>
  <c r="R78" i="38" s="1"/>
  <c r="Z74" i="38"/>
  <c r="H77" i="38"/>
  <c r="P77" i="38"/>
  <c r="X77" i="38"/>
  <c r="F81" i="38"/>
  <c r="F85" i="38" s="1"/>
  <c r="N81" i="38"/>
  <c r="N85" i="38" s="1"/>
  <c r="V81" i="38"/>
  <c r="O74" i="38"/>
  <c r="M77" i="38"/>
  <c r="U77" i="38"/>
  <c r="AC77" i="38"/>
  <c r="AC78" i="38" s="1"/>
  <c r="K81" i="38"/>
  <c r="S81" i="38"/>
  <c r="AA81" i="38"/>
  <c r="H84" i="38"/>
  <c r="P84" i="38"/>
  <c r="P85" i="38" s="1"/>
  <c r="X84" i="38"/>
  <c r="F88" i="38"/>
  <c r="N88" i="38"/>
  <c r="V88" i="38"/>
  <c r="L91" i="38"/>
  <c r="I95" i="38"/>
  <c r="Q95" i="38"/>
  <c r="Y95" i="38"/>
  <c r="G98" i="38"/>
  <c r="O98" i="38"/>
  <c r="W98" i="38"/>
  <c r="W99" i="38" s="1"/>
  <c r="I84" i="38"/>
  <c r="Y84" i="38"/>
  <c r="AA95" i="38"/>
  <c r="Z109" i="38"/>
  <c r="I77" i="38"/>
  <c r="Q77" i="38"/>
  <c r="Y77" i="38"/>
  <c r="L84" i="38"/>
  <c r="T84" i="38"/>
  <c r="AB84" i="38"/>
  <c r="J88" i="38"/>
  <c r="R88" i="38"/>
  <c r="R92" i="38" s="1"/>
  <c r="Z88" i="38"/>
  <c r="H91" i="38"/>
  <c r="H92" i="38" s="1"/>
  <c r="E95" i="38"/>
  <c r="M95" i="38"/>
  <c r="U95" i="38"/>
  <c r="AC95" i="38"/>
  <c r="AC99" i="38" s="1"/>
  <c r="K98" i="38"/>
  <c r="S98" i="38"/>
  <c r="AA98" i="38"/>
  <c r="T44" i="38"/>
  <c r="AC84" i="38"/>
  <c r="K88" i="38"/>
  <c r="S88" i="38"/>
  <c r="AA88" i="38"/>
  <c r="I91" i="38"/>
  <c r="I92" i="38" s="1"/>
  <c r="Q91" i="38"/>
  <c r="Y91" i="38"/>
  <c r="Q41" i="38"/>
  <c r="N95" i="38"/>
  <c r="R58" i="38"/>
  <c r="Z58" i="38"/>
  <c r="D73" i="38"/>
  <c r="X95" i="38"/>
  <c r="X99" i="38" s="1"/>
  <c r="E100" i="38"/>
  <c r="M100" i="38"/>
  <c r="U100" i="38"/>
  <c r="AC100" i="38"/>
  <c r="D19" i="38"/>
  <c r="D52" i="38"/>
  <c r="D76" i="38"/>
  <c r="D87" i="38"/>
  <c r="D90" i="38"/>
  <c r="D59" i="38"/>
  <c r="J91" i="38"/>
  <c r="Z91" i="38"/>
  <c r="N101" i="38"/>
  <c r="V101" i="38"/>
  <c r="H104" i="38"/>
  <c r="P104" i="38"/>
  <c r="X104" i="38"/>
  <c r="G105" i="38"/>
  <c r="O105" i="38"/>
  <c r="W105" i="38"/>
  <c r="L61" i="38"/>
  <c r="T61" i="38"/>
  <c r="AB61" i="38"/>
  <c r="AB62" i="38" s="1"/>
  <c r="G77" i="38"/>
  <c r="O77" i="38"/>
  <c r="O17" i="38"/>
  <c r="E17" i="38"/>
  <c r="D40" i="38"/>
  <c r="S74" i="38"/>
  <c r="I100" i="38"/>
  <c r="Q100" i="38"/>
  <c r="Y100" i="38"/>
  <c r="H101" i="38"/>
  <c r="P101" i="38"/>
  <c r="X101" i="38"/>
  <c r="M17" i="38"/>
  <c r="I105" i="38"/>
  <c r="I107" i="38" s="1"/>
  <c r="Q105" i="38"/>
  <c r="Y105" i="38"/>
  <c r="D27" i="38"/>
  <c r="Q88" i="38"/>
  <c r="T91" i="38"/>
  <c r="AB91" i="38"/>
  <c r="AB92" i="38" s="1"/>
  <c r="F98" i="38"/>
  <c r="N98" i="38"/>
  <c r="V98" i="38"/>
  <c r="U17" i="38"/>
  <c r="J21" i="38"/>
  <c r="I61" i="38"/>
  <c r="Q61" i="38"/>
  <c r="Y61" i="38"/>
  <c r="G74" i="38"/>
  <c r="W74" i="38"/>
  <c r="E74" i="38"/>
  <c r="U74" i="38"/>
  <c r="F95" i="38"/>
  <c r="V95" i="38"/>
  <c r="L95" i="38"/>
  <c r="L99" i="38" s="1"/>
  <c r="T95" i="38"/>
  <c r="T99" i="38" s="1"/>
  <c r="AB95" i="38"/>
  <c r="AB99" i="38" s="1"/>
  <c r="D96" i="38"/>
  <c r="F101" i="38"/>
  <c r="AC17" i="38"/>
  <c r="L104" i="38"/>
  <c r="T104" i="38"/>
  <c r="AB104" i="38"/>
  <c r="AA105" i="38"/>
  <c r="E24" i="38"/>
  <c r="M24" i="38"/>
  <c r="U24" i="38"/>
  <c r="AC24" i="38"/>
  <c r="H28" i="38"/>
  <c r="P28" i="38"/>
  <c r="X28" i="38"/>
  <c r="AA31" i="38"/>
  <c r="T38" i="38"/>
  <c r="AB38" i="38"/>
  <c r="K51" i="38"/>
  <c r="S51" i="38"/>
  <c r="AA51" i="38"/>
  <c r="J54" i="38"/>
  <c r="R54" i="38"/>
  <c r="Z54" i="38"/>
  <c r="L77" i="38"/>
  <c r="T77" i="38"/>
  <c r="AB77" i="38"/>
  <c r="L88" i="38"/>
  <c r="T88" i="38"/>
  <c r="G91" i="38"/>
  <c r="G92" i="38" s="1"/>
  <c r="O91" i="38"/>
  <c r="O92" i="38" s="1"/>
  <c r="W91" i="38"/>
  <c r="I98" i="38"/>
  <c r="Q98" i="38"/>
  <c r="Y98" i="38"/>
  <c r="I24" i="38"/>
  <c r="Q24" i="38"/>
  <c r="Y24" i="38"/>
  <c r="W106" i="38"/>
  <c r="W21" i="38"/>
  <c r="L38" i="38"/>
  <c r="L100" i="38"/>
  <c r="G106" i="38"/>
  <c r="G21" i="38"/>
  <c r="E31" i="38"/>
  <c r="D29" i="38"/>
  <c r="I101" i="38"/>
  <c r="Q101" i="38"/>
  <c r="Q103" i="38" s="1"/>
  <c r="Y101" i="38"/>
  <c r="K104" i="38"/>
  <c r="K21" i="38"/>
  <c r="S104" i="38"/>
  <c r="S21" i="38"/>
  <c r="AA104" i="38"/>
  <c r="AA21" i="38"/>
  <c r="D30" i="38"/>
  <c r="O106" i="38"/>
  <c r="O21" i="38"/>
  <c r="D36" i="38"/>
  <c r="G102" i="38"/>
  <c r="D16" i="38"/>
  <c r="K100" i="38"/>
  <c r="K17" i="38"/>
  <c r="S100" i="38"/>
  <c r="S17" i="38"/>
  <c r="AA100" i="38"/>
  <c r="AA17" i="38"/>
  <c r="J58" i="38"/>
  <c r="D57" i="38"/>
  <c r="D23" i="38"/>
  <c r="D26" i="38"/>
  <c r="AC35" i="38"/>
  <c r="P100" i="38"/>
  <c r="G101" i="38"/>
  <c r="W101" i="38"/>
  <c r="E28" i="38"/>
  <c r="K31" i="38"/>
  <c r="D37" i="38"/>
  <c r="J104" i="38"/>
  <c r="R104" i="38"/>
  <c r="R107" i="38" s="1"/>
  <c r="Z104" i="38"/>
  <c r="Z107" i="38" s="1"/>
  <c r="H105" i="38"/>
  <c r="P105" i="38"/>
  <c r="X105" i="38"/>
  <c r="L21" i="38"/>
  <c r="T21" i="38"/>
  <c r="AB21" i="38"/>
  <c r="L31" i="38"/>
  <c r="L35" i="38" s="1"/>
  <c r="T31" i="38"/>
  <c r="K38" i="38"/>
  <c r="S38" i="38"/>
  <c r="AA38" i="38"/>
  <c r="G48" i="38"/>
  <c r="O48" i="38"/>
  <c r="W48" i="38"/>
  <c r="J51" i="38"/>
  <c r="D49" i="38"/>
  <c r="AB100" i="38"/>
  <c r="Z101" i="38"/>
  <c r="F17" i="38"/>
  <c r="D18" i="38"/>
  <c r="F21" i="38"/>
  <c r="N21" i="38"/>
  <c r="V21" i="38"/>
  <c r="D22" i="38"/>
  <c r="J109" i="38"/>
  <c r="D53" i="38"/>
  <c r="R109" i="38"/>
  <c r="D56" i="38"/>
  <c r="D72" i="38"/>
  <c r="D97" i="38"/>
  <c r="R101" i="38"/>
  <c r="R103" i="38" s="1"/>
  <c r="N17" i="38"/>
  <c r="AA101" i="38"/>
  <c r="W17" i="38"/>
  <c r="U104" i="38"/>
  <c r="K105" i="38"/>
  <c r="L54" i="38"/>
  <c r="L108" i="38"/>
  <c r="T108" i="38"/>
  <c r="T54" i="38"/>
  <c r="AB108" i="38"/>
  <c r="AB54" i="38"/>
  <c r="AA109" i="38"/>
  <c r="D14" i="38"/>
  <c r="J101" i="38"/>
  <c r="S101" i="38"/>
  <c r="E104" i="38"/>
  <c r="AC104" i="38"/>
  <c r="S105" i="38"/>
  <c r="S109" i="38"/>
  <c r="F100" i="38"/>
  <c r="N100" i="38"/>
  <c r="V100" i="38"/>
  <c r="D15" i="38"/>
  <c r="L101" i="38"/>
  <c r="T101" i="38"/>
  <c r="AB101" i="38"/>
  <c r="P17" i="38"/>
  <c r="F104" i="38"/>
  <c r="F107" i="38" s="1"/>
  <c r="N104" i="38"/>
  <c r="V104" i="38"/>
  <c r="V107" i="38" s="1"/>
  <c r="L105" i="38"/>
  <c r="T105" i="38"/>
  <c r="AB105" i="38"/>
  <c r="H21" i="38"/>
  <c r="P21" i="38"/>
  <c r="X21" i="38"/>
  <c r="H31" i="38"/>
  <c r="P31" i="38"/>
  <c r="X31" i="38"/>
  <c r="J34" i="38"/>
  <c r="J35" i="38" s="1"/>
  <c r="R34" i="38"/>
  <c r="R35" i="38" s="1"/>
  <c r="Z34" i="38"/>
  <c r="D33" i="38"/>
  <c r="L41" i="38"/>
  <c r="T41" i="38"/>
  <c r="AB41" i="38"/>
  <c r="G44" i="38"/>
  <c r="O44" i="38"/>
  <c r="W44" i="38"/>
  <c r="D50" i="38"/>
  <c r="E108" i="38"/>
  <c r="E54" i="38"/>
  <c r="M108" i="38"/>
  <c r="M54" i="38"/>
  <c r="U108" i="38"/>
  <c r="U54" i="38"/>
  <c r="U55" i="38" s="1"/>
  <c r="AC108" i="38"/>
  <c r="AC54" i="38"/>
  <c r="T100" i="38"/>
  <c r="V17" i="38"/>
  <c r="K101" i="38"/>
  <c r="G17" i="38"/>
  <c r="M104" i="38"/>
  <c r="K109" i="38"/>
  <c r="I17" i="38"/>
  <c r="Q17" i="38"/>
  <c r="Y17" i="38"/>
  <c r="G104" i="38"/>
  <c r="O104" i="38"/>
  <c r="W104" i="38"/>
  <c r="E105" i="38"/>
  <c r="M105" i="38"/>
  <c r="U105" i="38"/>
  <c r="AC105" i="38"/>
  <c r="I21" i="38"/>
  <c r="Q21" i="38"/>
  <c r="Y21" i="38"/>
  <c r="I31" i="38"/>
  <c r="Q31" i="38"/>
  <c r="Q35" i="38" s="1"/>
  <c r="Y31" i="38"/>
  <c r="K34" i="38"/>
  <c r="S34" i="38"/>
  <c r="AA34" i="38"/>
  <c r="D39" i="38"/>
  <c r="M41" i="38"/>
  <c r="U41" i="38"/>
  <c r="U45" i="38" s="1"/>
  <c r="AC41" i="38"/>
  <c r="J105" i="38"/>
  <c r="H100" i="38"/>
  <c r="X100" i="38"/>
  <c r="J17" i="38"/>
  <c r="R17" i="38"/>
  <c r="Z17" i="38"/>
  <c r="D20" i="38"/>
  <c r="R21" i="38"/>
  <c r="Z21" i="38"/>
  <c r="D32" i="38"/>
  <c r="D46" i="38"/>
  <c r="H51" i="38"/>
  <c r="P51" i="38"/>
  <c r="X51" i="38"/>
  <c r="O101" i="38"/>
  <c r="O103" i="38" s="1"/>
  <c r="D102" i="38"/>
  <c r="S31" i="38"/>
  <c r="D47" i="38"/>
  <c r="D75" i="38"/>
  <c r="E77" i="38"/>
  <c r="K108" i="38"/>
  <c r="S108" i="38"/>
  <c r="AA108" i="38"/>
  <c r="I109" i="38"/>
  <c r="Q109" i="38"/>
  <c r="Y109" i="38"/>
  <c r="D80" i="38"/>
  <c r="D86" i="38"/>
  <c r="E88" i="38"/>
  <c r="M88" i="38"/>
  <c r="U88" i="38"/>
  <c r="U92" i="38" s="1"/>
  <c r="AC88" i="38"/>
  <c r="AC92" i="38" s="1"/>
  <c r="F108" i="38"/>
  <c r="N108" i="38"/>
  <c r="V108" i="38"/>
  <c r="L109" i="38"/>
  <c r="T109" i="38"/>
  <c r="AB109" i="38"/>
  <c r="D82" i="38"/>
  <c r="E84" i="38"/>
  <c r="E85" i="38" s="1"/>
  <c r="E41" i="38"/>
  <c r="G108" i="38"/>
  <c r="O108" i="38"/>
  <c r="W108" i="38"/>
  <c r="E109" i="38"/>
  <c r="M109" i="38"/>
  <c r="U109" i="38"/>
  <c r="AC109" i="38"/>
  <c r="K54" i="38"/>
  <c r="S54" i="38"/>
  <c r="AA54" i="38"/>
  <c r="E61" i="38"/>
  <c r="D83" i="38"/>
  <c r="H98" i="38"/>
  <c r="H108" i="38"/>
  <c r="P108" i="38"/>
  <c r="X108" i="38"/>
  <c r="F109" i="38"/>
  <c r="N109" i="38"/>
  <c r="V109" i="38"/>
  <c r="I108" i="38"/>
  <c r="Q108" i="38"/>
  <c r="Y108" i="38"/>
  <c r="G109" i="38"/>
  <c r="O109" i="38"/>
  <c r="W109" i="38"/>
  <c r="P91" i="38"/>
  <c r="X91" i="38"/>
  <c r="J108" i="38"/>
  <c r="R108" i="38"/>
  <c r="Z108" i="38"/>
  <c r="Z110" i="38" s="1"/>
  <c r="H109" i="38"/>
  <c r="P109" i="38"/>
  <c r="X109" i="38"/>
  <c r="F54" i="38"/>
  <c r="F55" i="38" s="1"/>
  <c r="N54" i="38"/>
  <c r="N55" i="38" s="1"/>
  <c r="V54" i="38"/>
  <c r="L74" i="38"/>
  <c r="T74" i="38"/>
  <c r="AB74" i="38"/>
  <c r="K77" i="38"/>
  <c r="S77" i="38"/>
  <c r="AA77" i="38"/>
  <c r="D79" i="38"/>
  <c r="D89" i="38"/>
  <c r="D93" i="38"/>
  <c r="D28" i="38" l="1"/>
  <c r="H78" i="38"/>
  <c r="P62" i="38"/>
  <c r="H85" i="38"/>
  <c r="W103" i="38"/>
  <c r="K99" i="38"/>
  <c r="P45" i="38"/>
  <c r="H99" i="38"/>
  <c r="X55" i="38"/>
  <c r="N107" i="38"/>
  <c r="I62" i="38"/>
  <c r="X85" i="38"/>
  <c r="U85" i="38"/>
  <c r="E92" i="38"/>
  <c r="L25" i="38"/>
  <c r="Z78" i="38"/>
  <c r="H45" i="38"/>
  <c r="U35" i="38"/>
  <c r="H62" i="38"/>
  <c r="N45" i="38"/>
  <c r="F45" i="38"/>
  <c r="U78" i="38"/>
  <c r="R85" i="38"/>
  <c r="F92" i="38"/>
  <c r="Z45" i="38"/>
  <c r="Z35" i="38"/>
  <c r="AA92" i="38"/>
  <c r="V85" i="38"/>
  <c r="J78" i="38"/>
  <c r="Q55" i="38"/>
  <c r="I78" i="38"/>
  <c r="V55" i="38"/>
  <c r="AC62" i="38"/>
  <c r="Q85" i="38"/>
  <c r="X78" i="38"/>
  <c r="T55" i="38"/>
  <c r="Y92" i="38"/>
  <c r="Z92" i="38"/>
  <c r="M78" i="38"/>
  <c r="Z99" i="38"/>
  <c r="O45" i="38"/>
  <c r="T35" i="38"/>
  <c r="L62" i="38"/>
  <c r="V78" i="38"/>
  <c r="Y85" i="38"/>
  <c r="W45" i="38"/>
  <c r="AB35" i="38"/>
  <c r="J55" i="38"/>
  <c r="O99" i="38"/>
  <c r="F78" i="38"/>
  <c r="M35" i="38"/>
  <c r="L78" i="38"/>
  <c r="I35" i="38"/>
  <c r="Q45" i="38"/>
  <c r="K62" i="38"/>
  <c r="G62" i="38"/>
  <c r="AB85" i="38"/>
  <c r="W85" i="38"/>
  <c r="V35" i="38"/>
  <c r="Y55" i="38"/>
  <c r="W35" i="38"/>
  <c r="L107" i="38"/>
  <c r="O25" i="38"/>
  <c r="Y99" i="38"/>
  <c r="U99" i="38"/>
  <c r="T85" i="38"/>
  <c r="AA85" i="38"/>
  <c r="N35" i="38"/>
  <c r="O35" i="38"/>
  <c r="R45" i="38"/>
  <c r="M92" i="38"/>
  <c r="M45" i="38"/>
  <c r="J103" i="38"/>
  <c r="L55" i="38"/>
  <c r="Y103" i="38"/>
  <c r="AC103" i="38"/>
  <c r="N99" i="38"/>
  <c r="K92" i="38"/>
  <c r="I85" i="38"/>
  <c r="F35" i="38"/>
  <c r="I55" i="38"/>
  <c r="AA62" i="38"/>
  <c r="Z85" i="38"/>
  <c r="H35" i="38"/>
  <c r="W78" i="38"/>
  <c r="Q107" i="38"/>
  <c r="T62" i="38"/>
  <c r="U103" i="38"/>
  <c r="Y78" i="38"/>
  <c r="V92" i="38"/>
  <c r="U62" i="38"/>
  <c r="S62" i="38"/>
  <c r="M103" i="38"/>
  <c r="N92" i="38"/>
  <c r="M62" i="38"/>
  <c r="AA55" i="38"/>
  <c r="Z103" i="38"/>
  <c r="AA45" i="38"/>
  <c r="Y62" i="38"/>
  <c r="E103" i="38"/>
  <c r="P78" i="38"/>
  <c r="Z62" i="38"/>
  <c r="Y45" i="38"/>
  <c r="D41" i="38"/>
  <c r="E99" i="38"/>
  <c r="S85" i="38"/>
  <c r="D95" i="38"/>
  <c r="G110" i="38"/>
  <c r="N110" i="38"/>
  <c r="E55" i="38"/>
  <c r="X25" i="38"/>
  <c r="G55" i="38"/>
  <c r="T25" i="38"/>
  <c r="I99" i="38"/>
  <c r="J92" i="38"/>
  <c r="Q78" i="38"/>
  <c r="K85" i="38"/>
  <c r="H103" i="38"/>
  <c r="AB55" i="38"/>
  <c r="W92" i="38"/>
  <c r="M99" i="38"/>
  <c r="N103" i="38"/>
  <c r="Q99" i="38"/>
  <c r="H25" i="38"/>
  <c r="R55" i="38"/>
  <c r="W62" i="38"/>
  <c r="G45" i="38"/>
  <c r="I45" i="38"/>
  <c r="E62" i="38"/>
  <c r="AB25" i="38"/>
  <c r="S45" i="38"/>
  <c r="O62" i="38"/>
  <c r="O85" i="38"/>
  <c r="Y107" i="38"/>
  <c r="L85" i="38"/>
  <c r="O55" i="38"/>
  <c r="AA78" i="38"/>
  <c r="S78" i="38"/>
  <c r="AC45" i="38"/>
  <c r="D24" i="38"/>
  <c r="J45" i="38"/>
  <c r="G85" i="38"/>
  <c r="Z25" i="38"/>
  <c r="S55" i="38"/>
  <c r="S99" i="38"/>
  <c r="P55" i="38"/>
  <c r="S35" i="38"/>
  <c r="T45" i="38"/>
  <c r="X107" i="38"/>
  <c r="X92" i="38"/>
  <c r="Q110" i="38"/>
  <c r="Z55" i="38"/>
  <c r="R62" i="38"/>
  <c r="S92" i="38"/>
  <c r="G99" i="38"/>
  <c r="M55" i="38"/>
  <c r="T103" i="38"/>
  <c r="D74" i="38"/>
  <c r="H107" i="38"/>
  <c r="G78" i="38"/>
  <c r="AC55" i="38"/>
  <c r="F103" i="38"/>
  <c r="J62" i="38"/>
  <c r="AC85" i="38"/>
  <c r="M85" i="38"/>
  <c r="K55" i="38"/>
  <c r="J25" i="38"/>
  <c r="P92" i="38"/>
  <c r="K45" i="38"/>
  <c r="K78" i="38"/>
  <c r="AB78" i="38"/>
  <c r="E78" i="38"/>
  <c r="Y35" i="38"/>
  <c r="W55" i="38"/>
  <c r="Q62" i="38"/>
  <c r="O78" i="38"/>
  <c r="K35" i="38"/>
  <c r="I25" i="38"/>
  <c r="E45" i="38"/>
  <c r="V99" i="38"/>
  <c r="D61" i="38"/>
  <c r="T78" i="38"/>
  <c r="H55" i="38"/>
  <c r="G107" i="38"/>
  <c r="P35" i="38"/>
  <c r="F99" i="38"/>
  <c r="K110" i="38"/>
  <c r="AA25" i="38"/>
  <c r="T92" i="38"/>
  <c r="L92" i="38"/>
  <c r="D54" i="38"/>
  <c r="D77" i="38"/>
  <c r="D78" i="38" s="1"/>
  <c r="AB45" i="38"/>
  <c r="T107" i="38"/>
  <c r="I103" i="38"/>
  <c r="Q92" i="38"/>
  <c r="V103" i="38"/>
  <c r="AA99" i="38"/>
  <c r="W107" i="38"/>
  <c r="L110" i="38"/>
  <c r="P103" i="38"/>
  <c r="AA35" i="38"/>
  <c r="M25" i="38"/>
  <c r="D21" i="38"/>
  <c r="V25" i="38"/>
  <c r="D105" i="38"/>
  <c r="N25" i="38"/>
  <c r="D106" i="38"/>
  <c r="AA110" i="38"/>
  <c r="M107" i="38"/>
  <c r="AB107" i="38"/>
  <c r="P107" i="38"/>
  <c r="E25" i="38"/>
  <c r="L45" i="38"/>
  <c r="AC25" i="38"/>
  <c r="S110" i="38"/>
  <c r="X35" i="38"/>
  <c r="M110" i="38"/>
  <c r="D98" i="38"/>
  <c r="D91" i="38"/>
  <c r="J110" i="38"/>
  <c r="D88" i="38"/>
  <c r="D34" i="38"/>
  <c r="X103" i="38"/>
  <c r="AB110" i="38"/>
  <c r="D101" i="38"/>
  <c r="AA107" i="38"/>
  <c r="U25" i="38"/>
  <c r="G25" i="38"/>
  <c r="Y110" i="38"/>
  <c r="V110" i="38"/>
  <c r="Q25" i="38"/>
  <c r="X110" i="38"/>
  <c r="D84" i="38"/>
  <c r="R25" i="38"/>
  <c r="U107" i="38"/>
  <c r="F25" i="38"/>
  <c r="K25" i="38"/>
  <c r="R110" i="38"/>
  <c r="R111" i="38" s="1"/>
  <c r="P110" i="38"/>
  <c r="O107" i="38"/>
  <c r="G103" i="38"/>
  <c r="P25" i="38"/>
  <c r="T110" i="38"/>
  <c r="W25" i="38"/>
  <c r="E35" i="38"/>
  <c r="K103" i="38"/>
  <c r="H110" i="38"/>
  <c r="U110" i="38"/>
  <c r="AB103" i="38"/>
  <c r="D48" i="38"/>
  <c r="D81" i="38"/>
  <c r="W110" i="38"/>
  <c r="Y25" i="38"/>
  <c r="D17" i="38"/>
  <c r="D58" i="38"/>
  <c r="D100" i="38"/>
  <c r="J107" i="38"/>
  <c r="S107" i="38"/>
  <c r="Z111" i="38"/>
  <c r="D31" i="38"/>
  <c r="D109" i="38"/>
  <c r="AC107" i="38"/>
  <c r="O110" i="38"/>
  <c r="AA103" i="38"/>
  <c r="D38" i="38"/>
  <c r="K107" i="38"/>
  <c r="I110" i="38"/>
  <c r="F110" i="38"/>
  <c r="F111" i="38" s="1"/>
  <c r="E110" i="38"/>
  <c r="D108" i="38"/>
  <c r="E107" i="38"/>
  <c r="D104" i="38"/>
  <c r="S25" i="38"/>
  <c r="D51" i="38"/>
  <c r="S103" i="38"/>
  <c r="L103" i="38"/>
  <c r="AC110" i="38"/>
  <c r="V111" i="38" l="1"/>
  <c r="T111" i="38"/>
  <c r="D99" i="38"/>
  <c r="Q111" i="38"/>
  <c r="X111" i="38"/>
  <c r="N111" i="38"/>
  <c r="L111" i="38"/>
  <c r="D35" i="38"/>
  <c r="D45" i="38"/>
  <c r="Y111" i="38"/>
  <c r="W111" i="38"/>
  <c r="AA111" i="38"/>
  <c r="G111" i="38"/>
  <c r="E111" i="38"/>
  <c r="H111" i="38"/>
  <c r="J111" i="38"/>
  <c r="D62" i="38"/>
  <c r="M111" i="38"/>
  <c r="D25" i="38"/>
  <c r="D107" i="38"/>
  <c r="D92" i="38"/>
  <c r="D110" i="38"/>
  <c r="P111" i="38"/>
  <c r="I111" i="38"/>
  <c r="D103" i="38"/>
  <c r="S111" i="38"/>
  <c r="AC111" i="38"/>
  <c r="AB111" i="38"/>
  <c r="U111" i="38"/>
  <c r="K111" i="38"/>
  <c r="O111" i="38"/>
  <c r="D85" i="38"/>
  <c r="D55" i="38"/>
  <c r="D111" i="38" l="1"/>
  <c r="M33" i="19" l="1"/>
  <c r="J34" i="19"/>
  <c r="K34" i="19"/>
  <c r="L34" i="19"/>
  <c r="J35" i="19"/>
  <c r="K35" i="19"/>
  <c r="L35" i="19"/>
  <c r="M35" i="19" s="1"/>
  <c r="J36" i="19"/>
  <c r="K36" i="19"/>
  <c r="L36" i="19"/>
  <c r="J37" i="19"/>
  <c r="K37" i="19"/>
  <c r="L37" i="19"/>
  <c r="J39" i="19"/>
  <c r="K39" i="19"/>
  <c r="L39" i="19"/>
  <c r="J40" i="19"/>
  <c r="K40" i="19"/>
  <c r="L40" i="19"/>
  <c r="J41" i="19"/>
  <c r="K41" i="19"/>
  <c r="L41" i="19"/>
  <c r="M41" i="19"/>
  <c r="L42" i="19"/>
  <c r="K42" i="19"/>
  <c r="J42" i="19"/>
  <c r="M42" i="19" l="1"/>
  <c r="M34" i="19"/>
  <c r="M36" i="19"/>
  <c r="M38" i="19"/>
  <c r="M40" i="19"/>
  <c r="M39" i="19"/>
  <c r="M37" i="19"/>
  <c r="J11" i="15" l="1"/>
  <c r="K11" i="15"/>
  <c r="K10" i="15" l="1"/>
  <c r="M10" i="15"/>
  <c r="J10" i="15"/>
  <c r="I9" i="13" l="1"/>
  <c r="E9" i="13"/>
  <c r="J9" i="11"/>
  <c r="I9" i="11"/>
  <c r="M9" i="11" s="1"/>
  <c r="M9" i="13" l="1"/>
  <c r="C15" i="15"/>
  <c r="F15" i="15"/>
  <c r="G15" i="15"/>
  <c r="B15" i="15"/>
  <c r="C14" i="15"/>
  <c r="E14" i="15"/>
  <c r="F14" i="15"/>
  <c r="G14" i="15"/>
  <c r="I14" i="15"/>
  <c r="J14" i="15"/>
  <c r="K14" i="15"/>
  <c r="B14" i="15"/>
  <c r="J13" i="15"/>
  <c r="C13" i="15"/>
  <c r="E13" i="15"/>
  <c r="F13" i="15"/>
  <c r="G13" i="15"/>
  <c r="I13" i="15"/>
  <c r="K13" i="15"/>
  <c r="M13" i="15"/>
  <c r="B13" i="15"/>
  <c r="K12" i="15"/>
  <c r="K15" i="15" s="1"/>
  <c r="J12" i="15"/>
  <c r="J15" i="15" s="1"/>
  <c r="I12" i="15"/>
  <c r="E12" i="15"/>
  <c r="E15" i="15" s="1"/>
  <c r="M11" i="15"/>
  <c r="M14" i="15" s="1"/>
  <c r="L9" i="1"/>
  <c r="K9" i="1"/>
  <c r="J9" i="1"/>
  <c r="I9" i="1"/>
  <c r="M12" i="15" l="1"/>
  <c r="M15" i="15" s="1"/>
  <c r="I15" i="15"/>
  <c r="M9" i="1"/>
  <c r="C16" i="13" l="1"/>
  <c r="F16" i="13"/>
  <c r="G16" i="13"/>
  <c r="B16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I10" i="13"/>
  <c r="I11" i="13"/>
  <c r="I12" i="13"/>
  <c r="I13" i="13"/>
  <c r="M13" i="13" s="1"/>
  <c r="I14" i="13"/>
  <c r="I15" i="13"/>
  <c r="E10" i="13"/>
  <c r="E11" i="13"/>
  <c r="E12" i="13"/>
  <c r="E13" i="13"/>
  <c r="E14" i="13"/>
  <c r="E15" i="13"/>
  <c r="K9" i="13"/>
  <c r="J9" i="13"/>
  <c r="C16" i="11"/>
  <c r="F16" i="11"/>
  <c r="G16" i="11"/>
  <c r="B16" i="11"/>
  <c r="J10" i="11"/>
  <c r="K10" i="11"/>
  <c r="J11" i="11"/>
  <c r="K11" i="11"/>
  <c r="J12" i="11"/>
  <c r="K12" i="11"/>
  <c r="J13" i="11"/>
  <c r="K13" i="11"/>
  <c r="J14" i="11"/>
  <c r="K14" i="11"/>
  <c r="J15" i="11"/>
  <c r="K15" i="11"/>
  <c r="I10" i="11"/>
  <c r="I11" i="11"/>
  <c r="I12" i="11"/>
  <c r="I13" i="11"/>
  <c r="I14" i="11"/>
  <c r="I15" i="11"/>
  <c r="E10" i="11"/>
  <c r="E11" i="11"/>
  <c r="E12" i="11"/>
  <c r="M12" i="11" s="1"/>
  <c r="E13" i="11"/>
  <c r="M13" i="11" s="1"/>
  <c r="E14" i="11"/>
  <c r="E15" i="11"/>
  <c r="K9" i="11"/>
  <c r="C16" i="9"/>
  <c r="F16" i="9"/>
  <c r="G16" i="9"/>
  <c r="B16" i="9"/>
  <c r="I10" i="9"/>
  <c r="I11" i="9"/>
  <c r="I12" i="9"/>
  <c r="I13" i="9"/>
  <c r="I14" i="9"/>
  <c r="I15" i="9"/>
  <c r="E10" i="9"/>
  <c r="E11" i="9"/>
  <c r="E12" i="9"/>
  <c r="E13" i="9"/>
  <c r="E14" i="9"/>
  <c r="E15" i="9"/>
  <c r="I16" i="11" l="1"/>
  <c r="E16" i="13"/>
  <c r="M10" i="13"/>
  <c r="K16" i="13"/>
  <c r="M14" i="13"/>
  <c r="J16" i="13"/>
  <c r="K16" i="11"/>
  <c r="J16" i="11"/>
  <c r="I16" i="9"/>
  <c r="E16" i="11"/>
  <c r="I16" i="13"/>
  <c r="M15" i="9"/>
  <c r="M15" i="11"/>
  <c r="M14" i="11"/>
  <c r="M15" i="13"/>
  <c r="M11" i="11"/>
  <c r="M12" i="13"/>
  <c r="M10" i="11"/>
  <c r="M11" i="13"/>
  <c r="E16" i="9"/>
  <c r="M10" i="9"/>
  <c r="M14" i="9"/>
  <c r="M13" i="9"/>
  <c r="M12" i="9"/>
  <c r="M11" i="9"/>
  <c r="M16" i="9" l="1"/>
  <c r="M16" i="13"/>
  <c r="M16" i="11"/>
  <c r="I16" i="1"/>
  <c r="L16" i="1"/>
  <c r="K16" i="1"/>
  <c r="J16" i="1"/>
  <c r="E16" i="1"/>
  <c r="J13" i="1"/>
  <c r="J14" i="1"/>
  <c r="J15" i="1"/>
  <c r="L10" i="1"/>
  <c r="L11" i="1"/>
  <c r="L12" i="1"/>
  <c r="L13" i="1"/>
  <c r="L14" i="1"/>
  <c r="L15" i="1"/>
  <c r="I10" i="1"/>
  <c r="I11" i="1"/>
  <c r="I12" i="1"/>
  <c r="I13" i="1"/>
  <c r="I14" i="1"/>
  <c r="I15" i="1"/>
  <c r="E10" i="1"/>
  <c r="E11" i="1"/>
  <c r="E12" i="1"/>
  <c r="E13" i="1"/>
  <c r="E14" i="1"/>
  <c r="E15" i="1"/>
  <c r="E9" i="1"/>
  <c r="K10" i="1"/>
  <c r="K11" i="1"/>
  <c r="K12" i="1"/>
  <c r="K13" i="1"/>
  <c r="K14" i="1"/>
  <c r="K15" i="1"/>
  <c r="J10" i="1"/>
  <c r="J11" i="1"/>
  <c r="J12" i="1"/>
  <c r="M16" i="1" l="1"/>
  <c r="M13" i="1"/>
  <c r="M14" i="1"/>
  <c r="M15" i="1"/>
  <c r="M12" i="1"/>
  <c r="M11" i="1"/>
  <c r="M10" i="1"/>
  <c r="L16" i="6" l="1"/>
  <c r="K16" i="6"/>
  <c r="I16" i="6"/>
  <c r="J16" i="6"/>
  <c r="L10" i="6"/>
  <c r="L11" i="6"/>
  <c r="L12" i="6"/>
  <c r="L13" i="6"/>
  <c r="L14" i="6"/>
  <c r="L15" i="6"/>
  <c r="L9" i="6"/>
  <c r="K10" i="6"/>
  <c r="K11" i="6"/>
  <c r="K12" i="6"/>
  <c r="K13" i="6"/>
  <c r="K14" i="6"/>
  <c r="K15" i="6"/>
  <c r="K9" i="6"/>
  <c r="J10" i="6"/>
  <c r="J11" i="6"/>
  <c r="J12" i="6"/>
  <c r="J13" i="6"/>
  <c r="J14" i="6"/>
  <c r="J15" i="6"/>
  <c r="J9" i="6"/>
  <c r="I10" i="6"/>
  <c r="I11" i="6"/>
  <c r="I12" i="6"/>
  <c r="I13" i="6"/>
  <c r="I14" i="6"/>
  <c r="I15" i="6"/>
  <c r="I9" i="6"/>
  <c r="E10" i="6"/>
  <c r="E11" i="6"/>
  <c r="E12" i="6"/>
  <c r="E13" i="6"/>
  <c r="E14" i="6"/>
  <c r="E15" i="6"/>
  <c r="E9" i="6"/>
  <c r="G16" i="18"/>
  <c r="I16" i="18"/>
  <c r="H16" i="18"/>
  <c r="D16" i="18"/>
  <c r="I10" i="18"/>
  <c r="I11" i="18"/>
  <c r="I12" i="18"/>
  <c r="I13" i="18"/>
  <c r="I14" i="18"/>
  <c r="I15" i="18"/>
  <c r="I9" i="18"/>
  <c r="H10" i="18"/>
  <c r="H11" i="18"/>
  <c r="H12" i="18"/>
  <c r="H13" i="18"/>
  <c r="H14" i="18"/>
  <c r="H15" i="18"/>
  <c r="H9" i="18"/>
  <c r="G10" i="18"/>
  <c r="G11" i="18"/>
  <c r="G12" i="18"/>
  <c r="G13" i="18"/>
  <c r="J13" i="18" s="1"/>
  <c r="G14" i="18"/>
  <c r="J14" i="18" s="1"/>
  <c r="G15" i="18"/>
  <c r="G9" i="18"/>
  <c r="D10" i="18"/>
  <c r="D11" i="18"/>
  <c r="D12" i="18"/>
  <c r="D13" i="18"/>
  <c r="D14" i="18"/>
  <c r="D15" i="18"/>
  <c r="D9" i="18"/>
  <c r="J15" i="18" l="1"/>
  <c r="M13" i="6"/>
  <c r="M11" i="6"/>
  <c r="J11" i="18"/>
  <c r="J9" i="18"/>
  <c r="J16" i="18"/>
  <c r="J12" i="18"/>
  <c r="M12" i="6"/>
  <c r="J10" i="18"/>
  <c r="M10" i="6"/>
  <c r="M14" i="6"/>
  <c r="M9" i="6"/>
  <c r="M15" i="6"/>
</calcChain>
</file>

<file path=xl/sharedStrings.xml><?xml version="1.0" encoding="utf-8"?>
<sst xmlns="http://schemas.openxmlformats.org/spreadsheetml/2006/main" count="777" uniqueCount="280">
  <si>
    <t>الإمــــارة</t>
  </si>
  <si>
    <t>Total</t>
  </si>
  <si>
    <t>Emirate</t>
  </si>
  <si>
    <t xml:space="preserve"> أبوظبــــــــــــي</t>
  </si>
  <si>
    <t xml:space="preserve"> Abu Dhabi</t>
  </si>
  <si>
    <t xml:space="preserve"> دبـــــــــــــــــي</t>
  </si>
  <si>
    <t xml:space="preserve"> Dubai</t>
  </si>
  <si>
    <t xml:space="preserve"> الشارقـــــــــــة</t>
  </si>
  <si>
    <t xml:space="preserve"> Sharjah</t>
  </si>
  <si>
    <t xml:space="preserve"> عجمـــــــــــــان</t>
  </si>
  <si>
    <t xml:space="preserve"> Ajman</t>
  </si>
  <si>
    <t xml:space="preserve"> أم القيويــــــــن</t>
  </si>
  <si>
    <t xml:space="preserve"> رأس الخيمـــــة</t>
  </si>
  <si>
    <t xml:space="preserve"> Ras Al - Khaima</t>
  </si>
  <si>
    <t xml:space="preserve"> الفجيــــــــــــرة</t>
  </si>
  <si>
    <t>ذكـور .M</t>
  </si>
  <si>
    <t>إنـاث  .F</t>
  </si>
  <si>
    <t>Fujairah</t>
  </si>
  <si>
    <t>Umm Al Quwain</t>
  </si>
  <si>
    <t>المجموع</t>
  </si>
  <si>
    <t>المجموع  .T</t>
  </si>
  <si>
    <t>المصدر : وزارة الصحة ووقاية المجتمع</t>
  </si>
  <si>
    <t>Source : Ministry of Health &amp; prevention</t>
  </si>
  <si>
    <t xml:space="preserve">غير مبين
Not Stated </t>
  </si>
  <si>
    <t>المجموع     Total</t>
  </si>
  <si>
    <t>المجموع  Total</t>
  </si>
  <si>
    <t>85+</t>
  </si>
  <si>
    <t>Not Stated</t>
  </si>
  <si>
    <t xml:space="preserve"> </t>
  </si>
  <si>
    <t>وفيات الأطفال حديثي الولادة (أقل من شهر)</t>
  </si>
  <si>
    <t>وفيات الأطفال الرضع (أقل من سنة)</t>
  </si>
  <si>
    <t>وفيات الأطفال (أقل من 5 سنوات)</t>
  </si>
  <si>
    <t>المواليد أحياء</t>
  </si>
  <si>
    <t>Neonatal Mortality (Less than one month)</t>
  </si>
  <si>
    <t>Infant Mortality (Less than one year)</t>
  </si>
  <si>
    <t>Child Mortality (Under 5 years)</t>
  </si>
  <si>
    <t>رأس الخيمة</t>
  </si>
  <si>
    <t>عجمان</t>
  </si>
  <si>
    <t>الشارقة</t>
  </si>
  <si>
    <t>Whooping Cough</t>
  </si>
  <si>
    <t>Tetanus</t>
  </si>
  <si>
    <t>التسمم الدموى</t>
  </si>
  <si>
    <t>Septicaemia</t>
  </si>
  <si>
    <t>Smallpox</t>
  </si>
  <si>
    <t>الملاريا</t>
  </si>
  <si>
    <t>Malaria</t>
  </si>
  <si>
    <t>ورم خبيث بالمعدة</t>
  </si>
  <si>
    <t>ورم خبيث بالقولون</t>
  </si>
  <si>
    <t>ورم خبيث بالمستقيم أو الشرج</t>
  </si>
  <si>
    <t>ورم خبيث بعنق الرحم</t>
  </si>
  <si>
    <t>أورام حميدة</t>
  </si>
  <si>
    <t>In Situ Neoplasms</t>
  </si>
  <si>
    <t>سرطان الدم</t>
  </si>
  <si>
    <t>Leukaemia</t>
  </si>
  <si>
    <t>داء السكرى</t>
  </si>
  <si>
    <t>Diabetes Mellitus</t>
  </si>
  <si>
    <t>الهزال الغذائى</t>
  </si>
  <si>
    <t>Nutritional Marasmus</t>
  </si>
  <si>
    <t>Anaemias</t>
  </si>
  <si>
    <t>Mental Disorders</t>
  </si>
  <si>
    <t>أمراض الجهاز العصبى</t>
  </si>
  <si>
    <t>Diseases of the Nervous System</t>
  </si>
  <si>
    <t>التهاب سحائى</t>
  </si>
  <si>
    <t>Meningitis</t>
  </si>
  <si>
    <t>أمراض الجهاز الدورى الأخرى</t>
  </si>
  <si>
    <t>Acute Rheumatic Fever</t>
  </si>
  <si>
    <t>Hypertensive Disease</t>
  </si>
  <si>
    <t>تصلب الشرايين</t>
  </si>
  <si>
    <t>Other C.V.D.</t>
  </si>
  <si>
    <t>Pneumonia</t>
  </si>
  <si>
    <t>Influenza</t>
  </si>
  <si>
    <t>Bronchitis Emphysema &amp; Asthma</t>
  </si>
  <si>
    <t>Other R. T.</t>
  </si>
  <si>
    <t>Appendicitis</t>
  </si>
  <si>
    <t>امراض الجلد ونسيج تحت الجلد</t>
  </si>
  <si>
    <t xml:space="preserve">Diseases Of The Skin &amp; Subcutaneous
 Tissue System   </t>
  </si>
  <si>
    <t>Diseases of The Musculoskeletal 
System</t>
  </si>
  <si>
    <t>Nephritis Nephrotic Syndrom &amp; Neophrosis</t>
  </si>
  <si>
    <t>تضخم البروستاتا</t>
  </si>
  <si>
    <t>Hyperplasia of Prostate</t>
  </si>
  <si>
    <t>Abortion</t>
  </si>
  <si>
    <t>Direct Obstetric Deaths</t>
  </si>
  <si>
    <t>Congenital Anomalies</t>
  </si>
  <si>
    <t>Birth Trauma</t>
  </si>
  <si>
    <t>الاصابات والتسمم</t>
  </si>
  <si>
    <t>Effects of Foreign Body Entering Through Orifice</t>
  </si>
  <si>
    <t>Burns</t>
  </si>
  <si>
    <t>التسممات والتأثيرات السامة</t>
  </si>
  <si>
    <t>Poisoning &amp; Toxic Effects</t>
  </si>
  <si>
    <t>وفيات باسباب اخرى</t>
  </si>
  <si>
    <t>Deaths of other causes</t>
  </si>
  <si>
    <t>Fractures</t>
  </si>
  <si>
    <t xml:space="preserve"> Umm Al Quwain</t>
  </si>
  <si>
    <t xml:space="preserve"> Fujairah</t>
  </si>
  <si>
    <t xml:space="preserve"> Total</t>
  </si>
  <si>
    <t>الإمارة</t>
  </si>
  <si>
    <t>المؤشر</t>
  </si>
  <si>
    <t>Indicator</t>
  </si>
  <si>
    <t>Live Births</t>
  </si>
  <si>
    <t>السنة
 Year</t>
  </si>
  <si>
    <t>إماراتيون  Emiratis</t>
  </si>
  <si>
    <t>غير إماراتيين   Non-Emiratis</t>
  </si>
  <si>
    <t>المصدر: المركز الاتحادي للتنافسية والإحصاء</t>
  </si>
  <si>
    <t>ملاحظة: هنالك فروقات في المجاميع نتيجة لعدم توفر الجنسية أوالنوع للمواليد متضمنة في المجموع</t>
  </si>
  <si>
    <t>Note: there are differences between totals due not stated citizenship or gender included in the totals</t>
  </si>
  <si>
    <t>معدل وفيات الأطفال حديثي الولادة (أقل من شهر) (لكل 1,000 مولود حي)</t>
  </si>
  <si>
    <t>معدل وفيات الأطفال الرضع (أقل من سنة) (لكل 1,000 مولود حي)</t>
  </si>
  <si>
    <t>معدل وفيات الأطفال (أقل من 5 سنوات) (لكل 1,000 مولود حي)</t>
  </si>
  <si>
    <t>Neonatal Mortality Rate (Less than one month) (per 1,000 live births)</t>
  </si>
  <si>
    <t>Infant Mortality Rate (Less than one year) (per 1,000 live births)</t>
  </si>
  <si>
    <t>Child Mortality Rate (Under 5 years) (per 1,000 live births)</t>
  </si>
  <si>
    <t>غير إماراتيين                           Non-Emiratis</t>
  </si>
  <si>
    <t>المجموع                                                     Total</t>
  </si>
  <si>
    <t>إماراتيون                                            Emiratis</t>
  </si>
  <si>
    <t>المجموع                                  Total</t>
  </si>
  <si>
    <t>غير إماراتيين            Non-Emiratis</t>
  </si>
  <si>
    <t xml:space="preserve">إماراتيون                        Emiratis  </t>
  </si>
  <si>
    <t>Source : Federal Competitiveness and Statistics Center</t>
  </si>
  <si>
    <t>إماراتيون                         Emiratis</t>
  </si>
  <si>
    <t>المجموع                                Total</t>
  </si>
  <si>
    <t xml:space="preserve">  مؤشرات وفيات الأطفال حسب الجنســيـة والنوع الاجتماعي، 2019 </t>
  </si>
  <si>
    <t>: Child Mortality Indicators by Nationality by Gender,2019</t>
  </si>
  <si>
    <t xml:space="preserve">  وفيات الأطفال (أقل من 5 سنوات) حسب الإمارة والجنســيـة والنوع الاجتماعي  2019 </t>
  </si>
  <si>
    <t xml:space="preserve">  وفيات الأطفال الرضع (أقل من سنة) حسب الإمارة والجنســيـة والنوع الاجتماعي  2019 </t>
  </si>
  <si>
    <t xml:space="preserve"> Infant Mortality (Less than one year) by Emirate by Nationality and Gender, 2019</t>
  </si>
  <si>
    <t xml:space="preserve"> وفيات الأطفال حديثي الولادة (أقل من 28 يوم) حسب الإمارة والجنســيـة والنوع الاجتماعي  2019 </t>
  </si>
  <si>
    <t xml:space="preserve"> Neonatal Mortality (Less than 28 days) by Emirate by Nationality and Gender, 2019</t>
  </si>
  <si>
    <t xml:space="preserve"> المواليد أموات حسب الإمارة والجنسـية والنوع الاجتماعي 2019</t>
  </si>
  <si>
    <t xml:space="preserve"> Stillbirth by Emirate, Nationality and Gender, 2019</t>
  </si>
  <si>
    <t>الوفيات حسب الإمارة والجنسيـة والنوع الاجتماعي 2019</t>
  </si>
  <si>
    <t xml:space="preserve"> Deaths by Emirate, Nationality and Gender, 2019</t>
  </si>
  <si>
    <r>
      <t xml:space="preserve"> المواليــد حسب الإمارة والجنســيـة والنوع الاجتماعي </t>
    </r>
    <r>
      <rPr>
        <b/>
        <sz val="9"/>
        <color theme="1"/>
        <rFont val="Arial"/>
        <family val="2"/>
      </rPr>
      <t>2019</t>
    </r>
  </si>
  <si>
    <t xml:space="preserve"> Births by Emirate, Nationality and Gender, 2019</t>
  </si>
  <si>
    <t xml:space="preserve">  الوفيات حسب الجنســيـة والنوع الاجتماعي 1986-2019</t>
  </si>
  <si>
    <t>Deaths by Nationality and Gender,1986-2019</t>
  </si>
  <si>
    <t>Births by Nationality and Gender,1977-2019</t>
  </si>
  <si>
    <t>مركز الإحصاء والأبحاث</t>
  </si>
  <si>
    <t>المواليد حسب الجنسية والجنس للفترة 1977 _ 2019</t>
  </si>
  <si>
    <t xml:space="preserve">غير مبين Not st. </t>
  </si>
  <si>
    <t>الوفيات الجنس والجنسية وفئات السن والمنطقــة</t>
  </si>
  <si>
    <t>DEATHS BY Sex, Nationality and Age group  DISTRICT</t>
  </si>
  <si>
    <t>جدول (15) TABLE</t>
  </si>
  <si>
    <t>الجملــة</t>
  </si>
  <si>
    <t>Not Stated غيرمبين</t>
  </si>
  <si>
    <t>5-</t>
  </si>
  <si>
    <t>4-</t>
  </si>
  <si>
    <t>3-</t>
  </si>
  <si>
    <t>2-</t>
  </si>
  <si>
    <t>1-</t>
  </si>
  <si>
    <t>29D-1year</t>
  </si>
  <si>
    <t>(8-28) days</t>
  </si>
  <si>
    <t>(0-7) days</t>
  </si>
  <si>
    <t>سبـــب الوفاة</t>
  </si>
  <si>
    <t>Cause of Death</t>
  </si>
  <si>
    <t>سنــة</t>
  </si>
  <si>
    <t>يوم</t>
  </si>
  <si>
    <t>الجنسية</t>
  </si>
  <si>
    <t>الجنس</t>
  </si>
  <si>
    <t>Sex</t>
  </si>
  <si>
    <t>Natio</t>
  </si>
  <si>
    <t>ابوظبى</t>
  </si>
  <si>
    <t>مواطن</t>
  </si>
  <si>
    <t>ذ</t>
  </si>
  <si>
    <t>M</t>
  </si>
  <si>
    <t>Citizen</t>
  </si>
  <si>
    <t>A. D</t>
  </si>
  <si>
    <t>أ</t>
  </si>
  <si>
    <t>F</t>
  </si>
  <si>
    <t>غير مبين</t>
  </si>
  <si>
    <t>Unknow</t>
  </si>
  <si>
    <t>الجملــــة</t>
  </si>
  <si>
    <t>غير</t>
  </si>
  <si>
    <t xml:space="preserve">Non citizen </t>
  </si>
  <si>
    <t xml:space="preserve">Not St. </t>
  </si>
  <si>
    <t>مبين</t>
  </si>
  <si>
    <t>الغربية</t>
  </si>
  <si>
    <t>WESTERN</t>
  </si>
  <si>
    <t>العين</t>
  </si>
  <si>
    <t>AL AIN</t>
  </si>
  <si>
    <t>دبى</t>
  </si>
  <si>
    <t>DUBAI</t>
  </si>
  <si>
    <t>SHARJAH</t>
  </si>
  <si>
    <t>تابع جدول (15)   Con. Table</t>
  </si>
  <si>
    <t xml:space="preserve">    </t>
  </si>
  <si>
    <t>غيرمبين</t>
  </si>
  <si>
    <t>AJMAN</t>
  </si>
  <si>
    <t>ام القيوين</t>
  </si>
  <si>
    <t>U.A.Q</t>
  </si>
  <si>
    <t>R.A.K</t>
  </si>
  <si>
    <t>الفجيرة</t>
  </si>
  <si>
    <t>FUJIRA</t>
  </si>
  <si>
    <t>الجملة</t>
  </si>
  <si>
    <t>TOTAL</t>
  </si>
  <si>
    <t xml:space="preserve">الوفيات حسب سبب الوفاة والجنس  والجنسية </t>
  </si>
  <si>
    <t xml:space="preserve">Distribution Of Deaths by Cause , Sex and Nationality </t>
  </si>
  <si>
    <t>جدول ( 13 )  TABLE</t>
  </si>
  <si>
    <t xml:space="preserve">                     الجنسيــــة</t>
  </si>
  <si>
    <t>الجملــة   Total</t>
  </si>
  <si>
    <t>غير مبين  N.S.</t>
  </si>
  <si>
    <t>غيرمواطن     Non Citizen</t>
  </si>
  <si>
    <t>مواطن  Citizen</t>
  </si>
  <si>
    <t>Nationality</t>
  </si>
  <si>
    <t xml:space="preserve">سبب الوفاة           </t>
  </si>
  <si>
    <t xml:space="preserve"> ج T</t>
  </si>
  <si>
    <t>غير مبين  unknow</t>
  </si>
  <si>
    <t>أ F</t>
  </si>
  <si>
    <t>ذ M</t>
  </si>
  <si>
    <t>ج  T</t>
  </si>
  <si>
    <t>أ  F</t>
  </si>
  <si>
    <t>ج T</t>
  </si>
  <si>
    <t>الأمراض المعدية والطفيلية</t>
  </si>
  <si>
    <t>.Infectious &amp; Parasitic Dis</t>
  </si>
  <si>
    <t>أمراض الأمعاء المعدية</t>
  </si>
  <si>
    <t>Intestinal Infectious Diseases</t>
  </si>
  <si>
    <t xml:space="preserve">   الـــدرن</t>
  </si>
  <si>
    <t>Tuberculosis</t>
  </si>
  <si>
    <t>السعال الديـــكى</t>
  </si>
  <si>
    <t>العدوى بالمكورات السحائية</t>
  </si>
  <si>
    <t>Meningococcal Infection</t>
  </si>
  <si>
    <t>التيتانوس</t>
  </si>
  <si>
    <t>الجـــدرى</t>
  </si>
  <si>
    <t>الحصبـــــة</t>
  </si>
  <si>
    <t>Measles</t>
  </si>
  <si>
    <t>Malignant Neo. of Stomach</t>
  </si>
  <si>
    <t>Malignant Neo. of Colon</t>
  </si>
  <si>
    <t>Malignant Neo. of Rectum</t>
  </si>
  <si>
    <t>ورم خبيث بالقصبة أو الشعب</t>
  </si>
  <si>
    <t>Malignant Neo. of Trachea,bronchus &amp; Lunq</t>
  </si>
  <si>
    <t>ورم خبيث بالثدى</t>
  </si>
  <si>
    <t xml:space="preserve"> Malignant Neo of Breast</t>
  </si>
  <si>
    <t>Malignant Neo. of Cervix Uteri</t>
  </si>
  <si>
    <t>أورام خبيث أخرى</t>
  </si>
  <si>
    <t>Other Malignant Neoplasm</t>
  </si>
  <si>
    <t>أنواع أخرى لسوء التغذية</t>
  </si>
  <si>
    <t>Other Protein-Calorie Malnutrition</t>
  </si>
  <si>
    <t>فقـــر الدم</t>
  </si>
  <si>
    <t>الاضطرابات العقلية</t>
  </si>
  <si>
    <t>Diseases of the criculatory System</t>
  </si>
  <si>
    <t>الحمى الروماتيزمية</t>
  </si>
  <si>
    <t>أمراض القلب المزمنة</t>
  </si>
  <si>
    <t>Chronic Rheumatic Heart Diseases</t>
  </si>
  <si>
    <t>مرض ارتفاع ضغط الدم</t>
  </si>
  <si>
    <t xml:space="preserve">مرض القلب الاسكيمى </t>
  </si>
  <si>
    <t xml:space="preserve">Ischaemic Heart Disease </t>
  </si>
  <si>
    <t>احتشاء حاد فى عضلة القلب</t>
  </si>
  <si>
    <t>Acute Myocardial Infraction</t>
  </si>
  <si>
    <t>أمراض أوعية المخ</t>
  </si>
  <si>
    <t>Cerebrovascular Disease</t>
  </si>
  <si>
    <t>Artherosclerosis</t>
  </si>
  <si>
    <t>أمراض القلب الأخرى</t>
  </si>
  <si>
    <t>الالتهاب الرئوى</t>
  </si>
  <si>
    <t>الانفلونزا</t>
  </si>
  <si>
    <t>التهاب الشعب والربو</t>
  </si>
  <si>
    <t>أمراض جهاز التنفسى أخرى</t>
  </si>
  <si>
    <t>قرحة بالمعدة أوبالأثنى عشر</t>
  </si>
  <si>
    <t xml:space="preserve">Ulcer of Stomach &amp; Duodenum  </t>
  </si>
  <si>
    <t>التهاب الزائدة</t>
  </si>
  <si>
    <t xml:space="preserve"> مرض الكبد المزمن وتشمع الكبد</t>
  </si>
  <si>
    <t>Chronic Lever Diseases &amp; Cirrhosis</t>
  </si>
  <si>
    <t>امراض الجهاز الهيكلى والعضلى</t>
  </si>
  <si>
    <t>التهاب الكلية والكلاء</t>
  </si>
  <si>
    <t xml:space="preserve"> الاجهاض</t>
  </si>
  <si>
    <t xml:space="preserve"> وفيات تتعلق مباشرة  بالحمل والولادة</t>
  </si>
  <si>
    <t xml:space="preserve"> العيوب الخلقية</t>
  </si>
  <si>
    <t>حالات تنشأ فى الفترة حول الولادة</t>
  </si>
  <si>
    <t xml:space="preserve">Certain Conditions Originating in the Perinatal Period </t>
  </si>
  <si>
    <t xml:space="preserve"> رض المولود</t>
  </si>
  <si>
    <t>العلامات والأعراض غير المحددة</t>
  </si>
  <si>
    <t>Signs , symptoms and III - Defined Conditions</t>
  </si>
  <si>
    <t>Injuries and Poisoning</t>
  </si>
  <si>
    <t>الكســــور</t>
  </si>
  <si>
    <t>الاصابات داخل الجمجمة والغصغبات الداخلية</t>
  </si>
  <si>
    <t xml:space="preserve">Intracranial &amp; Internal injuries including Nerves  </t>
  </si>
  <si>
    <t xml:space="preserve"> تأثيرات دخول أجسام غريبة فى فتحات الجسم الطبيعية</t>
  </si>
  <si>
    <t xml:space="preserve"> الحـــــروق</t>
  </si>
  <si>
    <t>غيــــر مبيـــن</t>
  </si>
  <si>
    <t>الجملـــــــــة</t>
  </si>
  <si>
    <t>تم اضافة وفيات بسبب امراض الجلد والجهاز العضلى الى وفيات باسباب اخرى  بامارة ابوظبى</t>
  </si>
  <si>
    <t xml:space="preserve">  Child Mortality (Under 5 years) by Emirate by Nationality and Gender, 2019</t>
  </si>
  <si>
    <t>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</si>
</sst>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د.إ.‏&quot;\ * #,##0_-;_-&quot;د.إ.‏&quot;\ * #,##0\-;_-&quot;د.إ.‏&quot;\ * &quot;-&quot;_-;_-@_-"/>
    <numFmt numFmtId="165" formatCode="_-&quot;د.إ.‏&quot;\ * #,##0.00_-;_-&quot;د.إ.‏&quot;\ * #,##0.00\-;_-&quot;د.إ.‏&quot;\ * &quot;-&quot;??_-;_-@_-"/>
    <numFmt numFmtId="166" formatCode="_-[$€]\ * #,##0.00_-;_-[$€]\ * #,##0.00\-;_-[$€]\ * &quot;-&quot;??_-;_-@_-"/>
    <numFmt numFmtId="167" formatCode="#,##0.0"/>
  </numFmts>
  <fonts count="36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abic Transparent"/>
      <charset val="178"/>
    </font>
    <font>
      <sz val="10"/>
      <name val="MS Sans Serif"/>
      <family val="2"/>
      <charset val="178"/>
    </font>
    <font>
      <sz val="10"/>
      <name val="MS Sans Serif"/>
      <charset val="178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22"/>
      <color theme="0"/>
      <name val="Arial"/>
      <family val="2"/>
    </font>
    <font>
      <b/>
      <sz val="12"/>
      <name val="Times New Roman"/>
      <family val="1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0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3" fillId="0" borderId="0"/>
    <xf numFmtId="0" fontId="6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20" fillId="0" borderId="0" xfId="0" applyFont="1"/>
    <xf numFmtId="0" fontId="12" fillId="0" borderId="0" xfId="0" applyFont="1" applyAlignment="1">
      <alignment wrapText="1"/>
    </xf>
    <xf numFmtId="0" fontId="7" fillId="0" borderId="0" xfId="12"/>
    <xf numFmtId="0" fontId="7" fillId="0" borderId="0" xfId="12" applyFill="1"/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2" fillId="0" borderId="3" xfId="0" applyFont="1" applyBorder="1"/>
    <xf numFmtId="0" fontId="13" fillId="0" borderId="3" xfId="0" applyFont="1" applyFill="1" applyBorder="1"/>
    <xf numFmtId="0" fontId="18" fillId="0" borderId="3" xfId="0" applyFont="1" applyBorder="1" applyAlignment="1">
      <alignment vertical="center"/>
    </xf>
    <xf numFmtId="0" fontId="26" fillId="0" borderId="0" xfId="0" applyFont="1"/>
    <xf numFmtId="0" fontId="8" fillId="6" borderId="3" xfId="0" applyFont="1" applyFill="1" applyBorder="1" applyAlignment="1">
      <alignment horizontal="right" vertical="center" indent="1"/>
    </xf>
    <xf numFmtId="0" fontId="9" fillId="6" borderId="3" xfId="0" applyFont="1" applyFill="1" applyBorder="1" applyAlignment="1">
      <alignment horizontal="left" vertical="center"/>
    </xf>
    <xf numFmtId="3" fontId="14" fillId="2" borderId="3" xfId="0" applyNumberFormat="1" applyFont="1" applyFill="1" applyBorder="1" applyAlignment="1">
      <alignment horizontal="right" vertical="center"/>
    </xf>
    <xf numFmtId="0" fontId="15" fillId="2" borderId="3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vertical="center"/>
    </xf>
    <xf numFmtId="0" fontId="2" fillId="7" borderId="3" xfId="12" applyFont="1" applyFill="1" applyBorder="1" applyAlignment="1">
      <alignment horizontal="center" vertical="center"/>
    </xf>
    <xf numFmtId="0" fontId="2" fillId="7" borderId="3" xfId="12" applyFont="1" applyFill="1" applyBorder="1" applyAlignment="1">
      <alignment horizontal="center" wrapText="1"/>
    </xf>
    <xf numFmtId="0" fontId="2" fillId="7" borderId="3" xfId="12" applyFont="1" applyFill="1" applyBorder="1" applyAlignment="1">
      <alignment horizontal="center" vertical="top" wrapText="1"/>
    </xf>
    <xf numFmtId="0" fontId="2" fillId="3" borderId="3" xfId="12" applyFont="1" applyFill="1" applyBorder="1" applyAlignment="1">
      <alignment horizontal="center" wrapText="1"/>
    </xf>
    <xf numFmtId="0" fontId="2" fillId="3" borderId="3" xfId="12" applyFont="1" applyFill="1" applyBorder="1" applyAlignment="1">
      <alignment horizontal="center" vertical="top" wrapText="1"/>
    </xf>
    <xf numFmtId="1" fontId="2" fillId="3" borderId="3" xfId="12" applyNumberFormat="1" applyFont="1" applyFill="1" applyBorder="1" applyAlignment="1">
      <alignment horizontal="center" vertical="center"/>
    </xf>
    <xf numFmtId="0" fontId="2" fillId="0" borderId="0" xfId="12" applyFont="1"/>
    <xf numFmtId="0" fontId="33" fillId="2" borderId="3" xfId="12" applyFont="1" applyFill="1" applyBorder="1" applyAlignment="1">
      <alignment horizontal="center" vertical="center"/>
    </xf>
    <xf numFmtId="0" fontId="34" fillId="3" borderId="3" xfId="12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vertical="center"/>
    </xf>
    <xf numFmtId="0" fontId="17" fillId="6" borderId="3" xfId="0" applyFont="1" applyFill="1" applyBorder="1" applyAlignment="1">
      <alignment vertical="center" wrapText="1"/>
    </xf>
    <xf numFmtId="167" fontId="10" fillId="0" borderId="3" xfId="0" applyNumberFormat="1" applyFont="1" applyFill="1" applyBorder="1" applyAlignment="1">
      <alignment horizontal="center" vertical="center" wrapText="1"/>
    </xf>
    <xf numFmtId="167" fontId="14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left" vertical="center"/>
    </xf>
    <xf numFmtId="0" fontId="28" fillId="2" borderId="3" xfId="12" applyFont="1" applyFill="1" applyBorder="1" applyAlignment="1">
      <alignment horizontal="center" vertical="center"/>
    </xf>
    <xf numFmtId="0" fontId="2" fillId="3" borderId="3" xfId="12" applyFont="1" applyFill="1" applyBorder="1" applyAlignment="1">
      <alignment horizontal="center" vertical="center"/>
    </xf>
    <xf numFmtId="0" fontId="2" fillId="3" borderId="3" xfId="12" applyFont="1" applyFill="1" applyBorder="1" applyAlignment="1">
      <alignment horizontal="center" vertical="center" wrapText="1"/>
    </xf>
    <xf numFmtId="0" fontId="2" fillId="7" borderId="3" xfId="12" applyFont="1" applyFill="1" applyBorder="1" applyAlignment="1">
      <alignment horizontal="center" vertical="center" wrapText="1"/>
    </xf>
    <xf numFmtId="0" fontId="15" fillId="2" borderId="3" xfId="12" applyFont="1" applyFill="1" applyBorder="1" applyAlignment="1">
      <alignment horizontal="center" vertical="center" wrapText="1"/>
    </xf>
    <xf numFmtId="0" fontId="15" fillId="2" borderId="3" xfId="12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20" fillId="0" borderId="3" xfId="0" applyFont="1" applyBorder="1"/>
    <xf numFmtId="0" fontId="22" fillId="0" borderId="3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2" fillId="3" borderId="3" xfId="0" applyFont="1" applyFill="1" applyBorder="1"/>
    <xf numFmtId="0" fontId="15" fillId="2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0" fillId="0" borderId="3" xfId="0" quotePrefix="1" applyFont="1" applyBorder="1" applyAlignment="1">
      <alignment wrapText="1"/>
    </xf>
    <xf numFmtId="0" fontId="19" fillId="0" borderId="3" xfId="0" applyFont="1" applyBorder="1"/>
    <xf numFmtId="0" fontId="33" fillId="2" borderId="3" xfId="12" applyFont="1" applyFill="1" applyBorder="1" applyAlignment="1">
      <alignment horizontal="center" vertical="center" wrapText="1"/>
    </xf>
    <xf numFmtId="0" fontId="28" fillId="2" borderId="3" xfId="12" applyFont="1" applyFill="1" applyBorder="1"/>
    <xf numFmtId="0" fontId="29" fillId="2" borderId="3" xfId="12" applyFont="1" applyFill="1" applyBorder="1" applyAlignment="1">
      <alignment horizontal="center"/>
    </xf>
    <xf numFmtId="0" fontId="28" fillId="2" borderId="3" xfId="12" applyFont="1" applyFill="1" applyBorder="1" applyAlignment="1">
      <alignment horizontal="right"/>
    </xf>
    <xf numFmtId="0" fontId="30" fillId="2" borderId="3" xfId="12" applyFont="1" applyFill="1" applyBorder="1" applyAlignment="1">
      <alignment horizontal="center" vertical="top"/>
    </xf>
    <xf numFmtId="0" fontId="28" fillId="2" borderId="3" xfId="12" applyFont="1" applyFill="1" applyBorder="1" applyAlignment="1">
      <alignment horizontal="left"/>
    </xf>
    <xf numFmtId="0" fontId="14" fillId="2" borderId="3" xfId="0" applyFont="1" applyFill="1" applyBorder="1" applyAlignment="1">
      <alignment horizontal="left" vertical="center"/>
    </xf>
    <xf numFmtId="0" fontId="10" fillId="0" borderId="3" xfId="0" quotePrefix="1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3" xfId="0" quotePrefix="1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3" fillId="0" borderId="3" xfId="0" applyFont="1" applyFill="1" applyBorder="1" applyAlignment="1">
      <alignment horizontal="center"/>
    </xf>
    <xf numFmtId="0" fontId="23" fillId="0" borderId="3" xfId="11" applyFont="1" applyBorder="1" applyAlignment="1">
      <alignment horizontal="center"/>
    </xf>
    <xf numFmtId="0" fontId="24" fillId="2" borderId="3" xfId="11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/>
    </xf>
    <xf numFmtId="0" fontId="23" fillId="0" borderId="6" xfId="11" applyFont="1" applyBorder="1" applyAlignment="1">
      <alignment horizontal="center"/>
    </xf>
    <xf numFmtId="0" fontId="23" fillId="0" borderId="7" xfId="11" applyFont="1" applyBorder="1" applyAlignment="1">
      <alignment horizontal="center"/>
    </xf>
    <xf numFmtId="0" fontId="23" fillId="0" borderId="8" xfId="11" applyFont="1" applyBorder="1" applyAlignment="1">
      <alignment horizontal="center"/>
    </xf>
    <xf numFmtId="0" fontId="23" fillId="0" borderId="1" xfId="11" applyFont="1" applyBorder="1" applyAlignment="1">
      <alignment horizontal="center"/>
    </xf>
    <xf numFmtId="0" fontId="23" fillId="0" borderId="0" xfId="11" applyFont="1" applyBorder="1" applyAlignment="1">
      <alignment horizontal="center"/>
    </xf>
    <xf numFmtId="0" fontId="23" fillId="0" borderId="5" xfId="11" applyFont="1" applyBorder="1" applyAlignment="1">
      <alignment horizontal="center"/>
    </xf>
    <xf numFmtId="0" fontId="23" fillId="0" borderId="2" xfId="11" applyFont="1" applyBorder="1" applyAlignment="1">
      <alignment horizontal="center"/>
    </xf>
    <xf numFmtId="0" fontId="23" fillId="0" borderId="9" xfId="11" applyFont="1" applyBorder="1" applyAlignment="1">
      <alignment horizontal="center"/>
    </xf>
    <xf numFmtId="0" fontId="23" fillId="0" borderId="4" xfId="11" applyFont="1" applyBorder="1" applyAlignment="1">
      <alignment horizontal="center"/>
    </xf>
    <xf numFmtId="0" fontId="15" fillId="2" borderId="3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5" fillId="2" borderId="3" xfId="12" applyFont="1" applyFill="1" applyBorder="1" applyAlignment="1">
      <alignment horizontal="center" vertical="center" wrapText="1"/>
    </xf>
    <xf numFmtId="0" fontId="15" fillId="2" borderId="3" xfId="12" applyFont="1" applyFill="1" applyBorder="1" applyAlignment="1">
      <alignment horizontal="center" vertical="center"/>
    </xf>
    <xf numFmtId="0" fontId="25" fillId="5" borderId="0" xfId="12" applyFont="1" applyFill="1" applyBorder="1" applyAlignment="1">
      <alignment horizontal="center" vertical="center" wrapText="1"/>
    </xf>
    <xf numFmtId="0" fontId="29" fillId="2" borderId="3" xfId="12" applyFont="1" applyFill="1" applyBorder="1" applyAlignment="1">
      <alignment horizontal="center" vertical="center" textRotation="90" wrapText="1"/>
    </xf>
    <xf numFmtId="0" fontId="2" fillId="7" borderId="3" xfId="12" applyFont="1" applyFill="1" applyBorder="1" applyAlignment="1">
      <alignment horizontal="center" vertical="center" wrapText="1"/>
    </xf>
    <xf numFmtId="0" fontId="28" fillId="2" borderId="3" xfId="12" applyFont="1" applyFill="1" applyBorder="1" applyAlignment="1">
      <alignment horizontal="center" vertical="center" textRotation="90" wrapText="1"/>
    </xf>
    <xf numFmtId="0" fontId="31" fillId="6" borderId="3" xfId="12" applyFont="1" applyFill="1" applyBorder="1" applyAlignment="1">
      <alignment horizontal="center" vertical="center" textRotation="90" wrapText="1"/>
    </xf>
    <xf numFmtId="0" fontId="28" fillId="2" borderId="3" xfId="12" applyFont="1" applyFill="1" applyBorder="1" applyAlignment="1">
      <alignment horizontal="center" vertical="center" wrapText="1"/>
    </xf>
    <xf numFmtId="0" fontId="28" fillId="2" borderId="3" xfId="12" applyFont="1" applyFill="1" applyBorder="1" applyAlignment="1">
      <alignment horizontal="center" vertical="center"/>
    </xf>
    <xf numFmtId="0" fontId="21" fillId="6" borderId="3" xfId="12" applyFont="1" applyFill="1" applyBorder="1" applyAlignment="1">
      <alignment horizontal="center" vertical="center" textRotation="90" wrapText="1"/>
    </xf>
    <xf numFmtId="0" fontId="28" fillId="2" borderId="3" xfId="12" applyFont="1" applyFill="1" applyBorder="1" applyAlignment="1">
      <alignment horizontal="center" vertical="center" textRotation="90" wrapText="1" readingOrder="1"/>
    </xf>
    <xf numFmtId="16" fontId="28" fillId="2" borderId="3" xfId="12" applyNumberFormat="1" applyFont="1" applyFill="1" applyBorder="1" applyAlignment="1">
      <alignment horizontal="center" vertical="center" textRotation="90" wrapText="1"/>
    </xf>
    <xf numFmtId="0" fontId="28" fillId="2" borderId="3" xfId="12" applyFont="1" applyFill="1" applyBorder="1" applyAlignment="1">
      <alignment horizontal="center" vertical="center" textRotation="180"/>
    </xf>
    <xf numFmtId="0" fontId="21" fillId="7" borderId="3" xfId="12" applyFont="1" applyFill="1" applyBorder="1" applyAlignment="1">
      <alignment horizontal="center" vertical="center" readingOrder="2"/>
    </xf>
    <xf numFmtId="0" fontId="2" fillId="3" borderId="3" xfId="12" applyFont="1" applyFill="1" applyBorder="1" applyAlignment="1">
      <alignment horizontal="center" vertical="center" wrapText="1"/>
    </xf>
    <xf numFmtId="0" fontId="2" fillId="3" borderId="3" xfId="12" applyFont="1" applyFill="1" applyBorder="1" applyAlignment="1">
      <alignment horizontal="center" vertical="center"/>
    </xf>
    <xf numFmtId="0" fontId="27" fillId="7" borderId="3" xfId="12" applyFont="1" applyFill="1" applyBorder="1" applyAlignment="1">
      <alignment horizontal="center" vertical="center" readingOrder="2"/>
    </xf>
    <xf numFmtId="0" fontId="32" fillId="7" borderId="3" xfId="12" applyFont="1" applyFill="1" applyBorder="1" applyAlignment="1">
      <alignment horizontal="center" vertical="center" readingOrder="2"/>
    </xf>
    <xf numFmtId="0" fontId="2" fillId="7" borderId="3" xfId="12" applyFont="1" applyFill="1" applyBorder="1" applyAlignment="1">
      <alignment horizontal="center" vertical="center"/>
    </xf>
    <xf numFmtId="0" fontId="33" fillId="2" borderId="3" xfId="12" applyFont="1" applyFill="1" applyBorder="1" applyAlignment="1">
      <alignment horizontal="right" vertical="center" wrapText="1"/>
    </xf>
    <xf numFmtId="0" fontId="33" fillId="2" borderId="3" xfId="12" applyFont="1" applyFill="1" applyBorder="1" applyAlignment="1">
      <alignment horizontal="left" vertical="center" wrapText="1"/>
    </xf>
    <xf numFmtId="0" fontId="31" fillId="4" borderId="3" xfId="12" applyFont="1" applyFill="1" applyBorder="1" applyAlignment="1">
      <alignment horizontal="right" vertical="center" wrapText="1"/>
    </xf>
    <xf numFmtId="0" fontId="31" fillId="4" borderId="3" xfId="12" applyFont="1" applyFill="1" applyBorder="1" applyAlignment="1">
      <alignment horizontal="left" vertical="center" wrapText="1"/>
    </xf>
    <xf numFmtId="0" fontId="21" fillId="5" borderId="3" xfId="12" applyFont="1" applyFill="1" applyBorder="1" applyAlignment="1">
      <alignment horizontal="center" vertical="center" wrapText="1"/>
    </xf>
    <xf numFmtId="0" fontId="31" fillId="4" borderId="3" xfId="12" applyFont="1" applyFill="1" applyBorder="1" applyAlignment="1">
      <alignment horizontal="right" vertical="center"/>
    </xf>
    <xf numFmtId="0" fontId="31" fillId="4" borderId="3" xfId="12" applyFont="1" applyFill="1" applyBorder="1" applyAlignment="1">
      <alignment horizontal="left" vertical="center" wrapText="1" readingOrder="2"/>
    </xf>
    <xf numFmtId="0" fontId="31" fillId="4" borderId="3" xfId="12" applyFont="1" applyFill="1" applyBorder="1" applyAlignment="1">
      <alignment horizontal="center" vertical="center"/>
    </xf>
    <xf numFmtId="0" fontId="31" fillId="4" borderId="3" xfId="12" applyFont="1" applyFill="1" applyBorder="1" applyAlignment="1">
      <alignment horizontal="center" vertical="center" wrapText="1" readingOrder="2"/>
    </xf>
    <xf numFmtId="0" fontId="35" fillId="3" borderId="3" xfId="12" applyFont="1" applyFill="1" applyBorder="1" applyAlignment="1">
      <alignment horizontal="center"/>
    </xf>
    <xf numFmtId="0" fontId="27" fillId="7" borderId="3" xfId="12" applyFont="1" applyFill="1" applyBorder="1" applyAlignment="1">
      <alignment horizontal="center"/>
    </xf>
    <xf numFmtId="0" fontId="21" fillId="7" borderId="3" xfId="12" applyFont="1" applyFill="1" applyBorder="1" applyAlignment="1">
      <alignment horizontal="center"/>
    </xf>
    <xf numFmtId="0" fontId="21" fillId="7" borderId="3" xfId="12" applyFont="1" applyFill="1" applyBorder="1" applyAlignment="1">
      <alignment horizontal="center" readingOrder="2"/>
    </xf>
    <xf numFmtId="0" fontId="33" fillId="2" borderId="3" xfId="12" applyFont="1" applyFill="1" applyBorder="1" applyAlignment="1">
      <alignment horizontal="center" vertical="center" readingOrder="2"/>
    </xf>
    <xf numFmtId="0" fontId="15" fillId="2" borderId="3" xfId="12" applyFont="1" applyFill="1" applyBorder="1" applyAlignment="1">
      <alignment horizontal="center" vertical="center" wrapText="1" readingOrder="2"/>
    </xf>
    <xf numFmtId="0" fontId="33" fillId="2" borderId="3" xfId="12" applyFont="1" applyFill="1" applyBorder="1" applyAlignment="1">
      <alignment horizontal="center" vertical="center" wrapText="1"/>
    </xf>
    <xf numFmtId="0" fontId="33" fillId="2" borderId="3" xfId="12" applyFont="1" applyFill="1" applyBorder="1" applyAlignment="1">
      <alignment horizontal="center" vertical="center" wrapText="1" readingOrder="2"/>
    </xf>
    <xf numFmtId="0" fontId="10" fillId="0" borderId="7" xfId="0" quotePrefix="1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0" fillId="0" borderId="3" xfId="0" quotePrefix="1" applyFont="1" applyBorder="1" applyAlignment="1">
      <alignment horizontal="center" wrapText="1"/>
    </xf>
    <xf numFmtId="0" fontId="2" fillId="0" borderId="3" xfId="11" applyFont="1" applyBorder="1" applyAlignment="1">
      <alignment horizontal="center"/>
    </xf>
    <xf numFmtId="167" fontId="18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6" fillId="6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3" fillId="2" borderId="10" xfId="12" applyFont="1" applyFill="1" applyBorder="1" applyAlignment="1">
      <alignment horizontal="center" vertical="center"/>
    </xf>
    <xf numFmtId="0" fontId="33" fillId="2" borderId="13" xfId="12" applyFont="1" applyFill="1" applyBorder="1" applyAlignment="1">
      <alignment horizontal="right" vertical="top" wrapText="1"/>
    </xf>
    <xf numFmtId="0" fontId="31" fillId="4" borderId="14" xfId="12" applyFont="1" applyFill="1" applyBorder="1" applyAlignment="1">
      <alignment horizontal="left" vertical="center" wrapText="1" readingOrder="2"/>
    </xf>
    <xf numFmtId="0" fontId="33" fillId="2" borderId="1" xfId="12" applyFont="1" applyFill="1" applyBorder="1" applyAlignment="1">
      <alignment horizontal="right" vertical="top" wrapText="1"/>
    </xf>
    <xf numFmtId="0" fontId="33" fillId="2" borderId="12" xfId="12" applyFont="1" applyFill="1" applyBorder="1" applyAlignment="1">
      <alignment horizontal="center" vertical="center"/>
    </xf>
    <xf numFmtId="0" fontId="33" fillId="2" borderId="13" xfId="12" applyFont="1" applyFill="1" applyBorder="1" applyAlignment="1">
      <alignment horizontal="left" vertical="top" readingOrder="2"/>
    </xf>
    <xf numFmtId="0" fontId="31" fillId="4" borderId="14" xfId="12" applyFont="1" applyFill="1" applyBorder="1" applyAlignment="1">
      <alignment horizontal="right" vertical="center"/>
    </xf>
    <xf numFmtId="0" fontId="33" fillId="2" borderId="5" xfId="12" applyFont="1" applyFill="1" applyBorder="1" applyAlignment="1">
      <alignment horizontal="left" vertical="top"/>
    </xf>
    <xf numFmtId="0" fontId="33" fillId="2" borderId="5" xfId="12" applyFont="1" applyFill="1" applyBorder="1" applyAlignment="1">
      <alignment horizontal="left" vertical="center" wrapText="1"/>
    </xf>
    <xf numFmtId="0" fontId="33" fillId="2" borderId="1" xfId="12" applyFont="1" applyFill="1" applyBorder="1" applyAlignment="1">
      <alignment horizontal="right" vertical="center" readingOrder="2"/>
    </xf>
  </cellXfs>
  <cellStyles count="21">
    <cellStyle name="Euro" xfId="1" xr:uid="{00000000-0005-0000-0000-000000000000}"/>
    <cellStyle name="Euro 2" xfId="2" xr:uid="{00000000-0005-0000-0000-000001000000}"/>
    <cellStyle name="Euro 3" xfId="3" xr:uid="{00000000-0005-0000-0000-000002000000}"/>
    <cellStyle name="Euro 4" xfId="4" xr:uid="{00000000-0005-0000-0000-000003000000}"/>
    <cellStyle name="Hyperlink 2" xfId="5" xr:uid="{00000000-0005-0000-0000-000004000000}"/>
    <cellStyle name="MS_Arabic" xfId="6" xr:uid="{00000000-0005-0000-0000-000005000000}"/>
    <cellStyle name="Normal" xfId="0" builtinId="0"/>
    <cellStyle name="Normal 14" xfId="17" xr:uid="{00000000-0005-0000-0000-000007000000}"/>
    <cellStyle name="Normal 2" xfId="7" xr:uid="{00000000-0005-0000-0000-000008000000}"/>
    <cellStyle name="Normal 2 2" xfId="8" xr:uid="{00000000-0005-0000-0000-000009000000}"/>
    <cellStyle name="Normal 2 2 2" xfId="9" xr:uid="{00000000-0005-0000-0000-00000A000000}"/>
    <cellStyle name="Normal 2 3" xfId="10" xr:uid="{00000000-0005-0000-0000-00000B000000}"/>
    <cellStyle name="Normal 3" xfId="11" xr:uid="{00000000-0005-0000-0000-00000C000000}"/>
    <cellStyle name="Normal 4" xfId="12" xr:uid="{00000000-0005-0000-0000-00000D000000}"/>
    <cellStyle name="Normal 5" xfId="13" xr:uid="{00000000-0005-0000-0000-00000E000000}"/>
    <cellStyle name="Normal 5 2" xfId="20" xr:uid="{00000000-0005-0000-0000-00000F000000}"/>
    <cellStyle name="Normal 6" xfId="18" xr:uid="{00000000-0005-0000-0000-000010000000}"/>
    <cellStyle name="Percent 2" xfId="19" xr:uid="{00000000-0005-0000-0000-000011000000}"/>
    <cellStyle name="عادي_SHDA" xfId="14" xr:uid="{00000000-0005-0000-0000-000012000000}"/>
    <cellStyle name="عملة [0]_abd" xfId="15" xr:uid="{00000000-0005-0000-0000-000013000000}"/>
    <cellStyle name="عملة_abd" xfId="16" xr:uid="{00000000-0005-0000-0000-000014000000}"/>
  </cellStyles>
  <dxfs count="0"/>
  <tableStyles count="0" defaultTableStyle="TableStyleMedium2" defaultPivotStyle="PivotStyleLight16"/>
  <colors>
    <mruColors>
      <color rgb="FFB68A35"/>
      <color rgb="FFD0A95C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314324</xdr:colOff>
      <xdr:row>1</xdr:row>
      <xdr:rowOff>1</xdr:rowOff>
    </xdr:from>
    <xdr:to>
      <xdr:col>12</xdr:col>
      <xdr:colOff>487708</xdr:colOff>
      <xdr:row>3</xdr:row>
      <xdr:rowOff>57693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6949C-E520-4DEB-B42D-D5127C4C4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883492" y="190501"/>
          <a:ext cx="1392584" cy="4386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457200</xdr:colOff>
      <xdr:row>0</xdr:row>
      <xdr:rowOff>152401</xdr:rowOff>
    </xdr:from>
    <xdr:ext cx="1764473" cy="492194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3520677" y="152401"/>
          <a:ext cx="1764473" cy="492194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1154206</xdr:colOff>
      <xdr:row>0</xdr:row>
      <xdr:rowOff>199145</xdr:rowOff>
    </xdr:from>
    <xdr:ext cx="2169406" cy="60514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217447" y="199145"/>
          <a:ext cx="2169406" cy="6051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579368</xdr:colOff>
      <xdr:row>0</xdr:row>
      <xdr:rowOff>102291</xdr:rowOff>
    </xdr:from>
    <xdr:to>
      <xdr:col>12</xdr:col>
      <xdr:colOff>486466</xdr:colOff>
      <xdr:row>2</xdr:row>
      <xdr:rowOff>188773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011251" y="102291"/>
          <a:ext cx="1878359" cy="5917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307730</xdr:colOff>
      <xdr:row>0</xdr:row>
      <xdr:rowOff>107706</xdr:rowOff>
    </xdr:from>
    <xdr:ext cx="1305074" cy="364046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7140696" y="107706"/>
          <a:ext cx="1305074" cy="36404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57150</xdr:colOff>
      <xdr:row>0</xdr:row>
      <xdr:rowOff>171450</xdr:rowOff>
    </xdr:from>
    <xdr:ext cx="1735898" cy="484223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3415902" y="171450"/>
          <a:ext cx="1735898" cy="48422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200025</xdr:rowOff>
    </xdr:from>
    <xdr:ext cx="1678748" cy="46828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3415902" y="200025"/>
          <a:ext cx="1678748" cy="46828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85725</xdr:rowOff>
    </xdr:from>
    <xdr:to>
      <xdr:col>2</xdr:col>
      <xdr:colOff>266700</xdr:colOff>
      <xdr:row>10</xdr:row>
      <xdr:rowOff>95250</xdr:rowOff>
    </xdr:to>
    <xdr:sp macro="" textlink="">
      <xdr:nvSpPr>
        <xdr:cNvPr id="2" name="Text 9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981057000" y="1066800"/>
          <a:ext cx="828675" cy="171450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ar-AE" sz="1200" b="1" i="0" strike="noStrike">
              <a:solidFill>
                <a:schemeClr val="bg1"/>
              </a:solidFill>
              <a:latin typeface="MS Sans Serif"/>
            </a:rPr>
            <a:t>فئات السن</a:t>
          </a:r>
        </a:p>
      </xdr:txBody>
    </xdr:sp>
    <xdr:clientData/>
  </xdr:twoCellAnchor>
  <xdr:twoCellAnchor>
    <xdr:from>
      <xdr:col>29</xdr:col>
      <xdr:colOff>28575</xdr:colOff>
      <xdr:row>9</xdr:row>
      <xdr:rowOff>47625</xdr:rowOff>
    </xdr:from>
    <xdr:to>
      <xdr:col>31</xdr:col>
      <xdr:colOff>190500</xdr:colOff>
      <xdr:row>10</xdr:row>
      <xdr:rowOff>142875</xdr:rowOff>
    </xdr:to>
    <xdr:sp macro="" textlink="">
      <xdr:nvSpPr>
        <xdr:cNvPr id="3" name="Text 9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9968236350" y="1028700"/>
          <a:ext cx="990600" cy="257175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chemeClr val="bg1"/>
              </a:solidFill>
              <a:latin typeface="MS Sans Serif"/>
            </a:rPr>
            <a:t>Age Group</a:t>
          </a:r>
        </a:p>
      </xdr:txBody>
    </xdr:sp>
    <xdr:clientData/>
  </xdr:twoCellAnchor>
  <xdr:twoCellAnchor>
    <xdr:from>
      <xdr:col>0</xdr:col>
      <xdr:colOff>19050</xdr:colOff>
      <xdr:row>9</xdr:row>
      <xdr:rowOff>9525</xdr:rowOff>
    </xdr:from>
    <xdr:to>
      <xdr:col>3</xdr:col>
      <xdr:colOff>0</xdr:colOff>
      <xdr:row>12</xdr:row>
      <xdr:rowOff>285750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 flipH="1">
          <a:off x="9981057000" y="990600"/>
          <a:ext cx="112395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9</xdr:row>
      <xdr:rowOff>9525</xdr:rowOff>
    </xdr:from>
    <xdr:to>
      <xdr:col>2</xdr:col>
      <xdr:colOff>0</xdr:colOff>
      <xdr:row>13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9981304650" y="990600"/>
          <a:ext cx="87630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10584</xdr:rowOff>
    </xdr:from>
    <xdr:to>
      <xdr:col>1</xdr:col>
      <xdr:colOff>9525</xdr:colOff>
      <xdr:row>13</xdr:row>
      <xdr:rowOff>10584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 flipH="1">
          <a:off x="11262498642" y="2465917"/>
          <a:ext cx="327025" cy="8466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9</xdr:row>
      <xdr:rowOff>9525</xdr:rowOff>
    </xdr:from>
    <xdr:to>
      <xdr:col>32</xdr:col>
      <xdr:colOff>19050</xdr:colOff>
      <xdr:row>12</xdr:row>
      <xdr:rowOff>285750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>
          <a:off x="9968160150" y="990600"/>
          <a:ext cx="10763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9</xdr:row>
      <xdr:rowOff>9525</xdr:rowOff>
    </xdr:from>
    <xdr:to>
      <xdr:col>32</xdr:col>
      <xdr:colOff>0</xdr:colOff>
      <xdr:row>12</xdr:row>
      <xdr:rowOff>295275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9968179200" y="990600"/>
          <a:ext cx="8096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28575</xdr:colOff>
      <xdr:row>9</xdr:row>
      <xdr:rowOff>9525</xdr:rowOff>
    </xdr:from>
    <xdr:to>
      <xdr:col>32</xdr:col>
      <xdr:colOff>19050</xdr:colOff>
      <xdr:row>12</xdr:row>
      <xdr:rowOff>304800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ShapeType="1"/>
        </xdr:cNvSpPr>
      </xdr:nvSpPr>
      <xdr:spPr bwMode="auto">
        <a:xfrm>
          <a:off x="9968160150" y="990600"/>
          <a:ext cx="2381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590550</xdr:colOff>
      <xdr:row>67</xdr:row>
      <xdr:rowOff>85725</xdr:rowOff>
    </xdr:from>
    <xdr:to>
      <xdr:col>2</xdr:col>
      <xdr:colOff>266700</xdr:colOff>
      <xdr:row>68</xdr:row>
      <xdr:rowOff>95250</xdr:rowOff>
    </xdr:to>
    <xdr:sp macro="" textlink="">
      <xdr:nvSpPr>
        <xdr:cNvPr id="10" name="Text 9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9981057000" y="12001500"/>
          <a:ext cx="828675" cy="171450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ar-AE" sz="1200" b="1" i="0" strike="noStrike">
              <a:solidFill>
                <a:schemeClr val="bg1"/>
              </a:solidFill>
              <a:latin typeface="MS Sans Serif"/>
            </a:rPr>
            <a:t>فئات السن</a:t>
          </a:r>
        </a:p>
      </xdr:txBody>
    </xdr:sp>
    <xdr:clientData/>
  </xdr:twoCellAnchor>
  <xdr:twoCellAnchor>
    <xdr:from>
      <xdr:col>29</xdr:col>
      <xdr:colOff>28575</xdr:colOff>
      <xdr:row>67</xdr:row>
      <xdr:rowOff>47625</xdr:rowOff>
    </xdr:from>
    <xdr:to>
      <xdr:col>31</xdr:col>
      <xdr:colOff>190500</xdr:colOff>
      <xdr:row>68</xdr:row>
      <xdr:rowOff>142875</xdr:rowOff>
    </xdr:to>
    <xdr:sp macro="" textlink="">
      <xdr:nvSpPr>
        <xdr:cNvPr id="11" name="Text 98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9968236350" y="11963400"/>
          <a:ext cx="990600" cy="257175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chemeClr val="bg1"/>
              </a:solidFill>
              <a:latin typeface="MS Sans Serif"/>
            </a:rPr>
            <a:t>Age Group</a:t>
          </a: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3</xdr:col>
      <xdr:colOff>0</xdr:colOff>
      <xdr:row>70</xdr:row>
      <xdr:rowOff>285750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ShapeType="1"/>
        </xdr:cNvSpPr>
      </xdr:nvSpPr>
      <xdr:spPr bwMode="auto">
        <a:xfrm flipH="1">
          <a:off x="9981057000" y="11925300"/>
          <a:ext cx="112395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67</xdr:row>
      <xdr:rowOff>9525</xdr:rowOff>
    </xdr:from>
    <xdr:to>
      <xdr:col>2</xdr:col>
      <xdr:colOff>0</xdr:colOff>
      <xdr:row>71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flipH="1">
          <a:off x="9981304650" y="11925300"/>
          <a:ext cx="87630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67</xdr:row>
      <xdr:rowOff>0</xdr:rowOff>
    </xdr:from>
    <xdr:to>
      <xdr:col>1</xdr:col>
      <xdr:colOff>19050</xdr:colOff>
      <xdr:row>71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 flipH="1">
          <a:off x="9981866625" y="11915775"/>
          <a:ext cx="323850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67</xdr:row>
      <xdr:rowOff>9525</xdr:rowOff>
    </xdr:from>
    <xdr:to>
      <xdr:col>32</xdr:col>
      <xdr:colOff>19050</xdr:colOff>
      <xdr:row>70</xdr:row>
      <xdr:rowOff>285750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ShapeType="1"/>
        </xdr:cNvSpPr>
      </xdr:nvSpPr>
      <xdr:spPr bwMode="auto">
        <a:xfrm>
          <a:off x="9968160150" y="11925300"/>
          <a:ext cx="10763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67</xdr:row>
      <xdr:rowOff>9525</xdr:rowOff>
    </xdr:from>
    <xdr:to>
      <xdr:col>32</xdr:col>
      <xdr:colOff>0</xdr:colOff>
      <xdr:row>70</xdr:row>
      <xdr:rowOff>295275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ShapeType="1"/>
        </xdr:cNvSpPr>
      </xdr:nvSpPr>
      <xdr:spPr bwMode="auto">
        <a:xfrm>
          <a:off x="9968179200" y="11925300"/>
          <a:ext cx="8096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28575</xdr:colOff>
      <xdr:row>67</xdr:row>
      <xdr:rowOff>9525</xdr:rowOff>
    </xdr:from>
    <xdr:to>
      <xdr:col>32</xdr:col>
      <xdr:colOff>19050</xdr:colOff>
      <xdr:row>71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ShapeType="1"/>
        </xdr:cNvSpPr>
      </xdr:nvSpPr>
      <xdr:spPr bwMode="auto">
        <a:xfrm>
          <a:off x="9812407350" y="13515975"/>
          <a:ext cx="20955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25</xdr:col>
      <xdr:colOff>280147</xdr:colOff>
      <xdr:row>1</xdr:row>
      <xdr:rowOff>15876</xdr:rowOff>
    </xdr:from>
    <xdr:ext cx="2106004" cy="587462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5018937" y="172758"/>
          <a:ext cx="2106004" cy="58746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14654</xdr:rowOff>
    </xdr:from>
    <xdr:to>
      <xdr:col>2</xdr:col>
      <xdr:colOff>5015</xdr:colOff>
      <xdr:row>10</xdr:row>
      <xdr:rowOff>4705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4FA47C5-444A-491C-90FC-BF420AE6BEE8}"/>
            </a:ext>
          </a:extLst>
        </xdr:cNvPr>
        <xdr:cNvSpPr>
          <a:spLocks noChangeShapeType="1"/>
        </xdr:cNvSpPr>
      </xdr:nvSpPr>
      <xdr:spPr bwMode="auto">
        <a:xfrm flipH="1">
          <a:off x="9913032279" y="1785183"/>
          <a:ext cx="1215250" cy="595169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</xdr:colOff>
      <xdr:row>9</xdr:row>
      <xdr:rowOff>14654</xdr:rowOff>
    </xdr:from>
    <xdr:to>
      <xdr:col>1</xdr:col>
      <xdr:colOff>567105</xdr:colOff>
      <xdr:row>11</xdr:row>
      <xdr:rowOff>922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1696ED2-5BDC-4582-900C-25BDF256C715}"/>
            </a:ext>
          </a:extLst>
        </xdr:cNvPr>
        <xdr:cNvSpPr>
          <a:spLocks noChangeShapeType="1"/>
        </xdr:cNvSpPr>
      </xdr:nvSpPr>
      <xdr:spPr bwMode="auto">
        <a:xfrm flipH="1">
          <a:off x="9962502298" y="1780442"/>
          <a:ext cx="1175239" cy="98273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593481</xdr:colOff>
      <xdr:row>9</xdr:row>
      <xdr:rowOff>9525</xdr:rowOff>
    </xdr:from>
    <xdr:to>
      <xdr:col>19</xdr:col>
      <xdr:colOff>0</xdr:colOff>
      <xdr:row>11</xdr:row>
      <xdr:rowOff>7327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B7B3957-9C53-4E1D-96A6-8CE0164D087A}"/>
            </a:ext>
          </a:extLst>
        </xdr:cNvPr>
        <xdr:cNvSpPr>
          <a:spLocks noChangeShapeType="1"/>
        </xdr:cNvSpPr>
      </xdr:nvSpPr>
      <xdr:spPr bwMode="auto">
        <a:xfrm>
          <a:off x="9820227375" y="1466850"/>
          <a:ext cx="1206744" cy="978877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593271</xdr:colOff>
      <xdr:row>8</xdr:row>
      <xdr:rowOff>197827</xdr:rowOff>
    </xdr:from>
    <xdr:to>
      <xdr:col>18</xdr:col>
      <xdr:colOff>598714</xdr:colOff>
      <xdr:row>10</xdr:row>
      <xdr:rowOff>5443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3844CF91-F317-4DBD-81E2-B5AD98E8A6EB}"/>
            </a:ext>
          </a:extLst>
        </xdr:cNvPr>
        <xdr:cNvSpPr>
          <a:spLocks noChangeShapeType="1"/>
        </xdr:cNvSpPr>
      </xdr:nvSpPr>
      <xdr:spPr bwMode="auto">
        <a:xfrm>
          <a:off x="9820228736" y="1455127"/>
          <a:ext cx="1205593" cy="44579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16</xdr:col>
      <xdr:colOff>139212</xdr:colOff>
      <xdr:row>0</xdr:row>
      <xdr:rowOff>87923</xdr:rowOff>
    </xdr:from>
    <xdr:ext cx="1600446" cy="446438"/>
    <xdr:pic>
      <xdr:nvPicPr>
        <xdr:cNvPr id="6" name="Picture 5">
          <a:extLst>
            <a:ext uri="{FF2B5EF4-FFF2-40B4-BE49-F238E27FC236}">
              <a16:creationId xmlns:a16="http://schemas.microsoft.com/office/drawing/2014/main" id="{030AE2EE-E590-4EA2-86A8-CEF7F0BEF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87942" y="87923"/>
          <a:ext cx="1600446" cy="44643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137746</xdr:colOff>
      <xdr:row>0</xdr:row>
      <xdr:rowOff>219807</xdr:rowOff>
    </xdr:from>
    <xdr:ext cx="1345373" cy="375287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3459131" y="219807"/>
          <a:ext cx="1345373" cy="37528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333503</xdr:colOff>
      <xdr:row>0</xdr:row>
      <xdr:rowOff>120926</xdr:rowOff>
    </xdr:from>
    <xdr:ext cx="1912191" cy="533399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2395024" y="120926"/>
          <a:ext cx="1912191" cy="5333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9/&#1591;&#1576;%20&#1608;&#1602;&#1575;&#1574;&#1609;%202019/2019/UAE%20Mortality%202019%20(12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3"/>
      <sheetName val="Table 15"/>
      <sheetName val="Table 12"/>
      <sheetName val="AlFujairah"/>
      <sheetName val="RAK"/>
      <sheetName val="UAQ"/>
      <sheetName val="Ajman"/>
      <sheetName val="Sharjah"/>
      <sheetName val="Dubai"/>
      <sheetName val="العين"/>
      <sheetName val="الغربية"/>
      <sheetName val="AD"/>
      <sheetName val="UAE"/>
    </sheetNames>
    <sheetDataSet>
      <sheetData sheetId="0" refreshError="1"/>
      <sheetData sheetId="1" refreshError="1"/>
      <sheetData sheetId="2" refreshError="1">
        <row r="8">
          <cell r="D8">
            <v>12</v>
          </cell>
        </row>
        <row r="9">
          <cell r="D9">
            <v>2</v>
          </cell>
        </row>
        <row r="10">
          <cell r="D10">
            <v>14</v>
          </cell>
        </row>
        <row r="11">
          <cell r="D11">
            <v>6</v>
          </cell>
        </row>
        <row r="13">
          <cell r="D13">
            <v>2</v>
          </cell>
        </row>
        <row r="14">
          <cell r="D14">
            <v>1</v>
          </cell>
        </row>
        <row r="15">
          <cell r="D15">
            <v>3</v>
          </cell>
        </row>
        <row r="16">
          <cell r="D16">
            <v>1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11</v>
          </cell>
        </row>
        <row r="21">
          <cell r="D21">
            <v>4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1</v>
          </cell>
        </row>
        <row r="31">
          <cell r="D31">
            <v>1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67</v>
          </cell>
        </row>
        <row r="46">
          <cell r="D46">
            <v>53</v>
          </cell>
        </row>
        <row r="47">
          <cell r="D47">
            <v>99</v>
          </cell>
        </row>
        <row r="48">
          <cell r="D48">
            <v>72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5</v>
          </cell>
        </row>
        <row r="63">
          <cell r="D63">
            <v>3</v>
          </cell>
        </row>
        <row r="65">
          <cell r="D65">
            <v>11</v>
          </cell>
        </row>
        <row r="66">
          <cell r="D66">
            <v>11</v>
          </cell>
        </row>
        <row r="67">
          <cell r="D67">
            <v>18</v>
          </cell>
        </row>
        <row r="68">
          <cell r="D68">
            <v>15</v>
          </cell>
        </row>
        <row r="70">
          <cell r="D70">
            <v>15</v>
          </cell>
        </row>
        <row r="71">
          <cell r="D71">
            <v>23</v>
          </cell>
        </row>
        <row r="72">
          <cell r="D72">
            <v>44</v>
          </cell>
        </row>
        <row r="73">
          <cell r="D73">
            <v>23</v>
          </cell>
        </row>
        <row r="75">
          <cell r="D75">
            <v>3</v>
          </cell>
        </row>
        <row r="76">
          <cell r="D76">
            <v>3</v>
          </cell>
        </row>
        <row r="77">
          <cell r="D77">
            <v>4</v>
          </cell>
        </row>
        <row r="78">
          <cell r="D78">
            <v>3</v>
          </cell>
        </row>
        <row r="87">
          <cell r="D87">
            <v>25</v>
          </cell>
        </row>
        <row r="88">
          <cell r="D88">
            <v>11</v>
          </cell>
        </row>
        <row r="89">
          <cell r="D89">
            <v>57</v>
          </cell>
        </row>
        <row r="90">
          <cell r="D90">
            <v>11</v>
          </cell>
        </row>
        <row r="92">
          <cell r="D92">
            <v>2</v>
          </cell>
        </row>
        <row r="93">
          <cell r="D93">
            <v>46</v>
          </cell>
        </row>
        <row r="94">
          <cell r="D94">
            <v>0</v>
          </cell>
        </row>
        <row r="95">
          <cell r="D95">
            <v>89</v>
          </cell>
        </row>
        <row r="97">
          <cell r="D97">
            <v>0</v>
          </cell>
        </row>
        <row r="98">
          <cell r="D98">
            <v>2</v>
          </cell>
        </row>
        <row r="99">
          <cell r="D99">
            <v>0</v>
          </cell>
        </row>
        <row r="100">
          <cell r="D100">
            <v>5</v>
          </cell>
        </row>
        <row r="102">
          <cell r="D102">
            <v>137</v>
          </cell>
        </row>
        <row r="103">
          <cell r="D103">
            <v>98</v>
          </cell>
        </row>
        <row r="104">
          <cell r="D104">
            <v>281</v>
          </cell>
        </row>
        <row r="105">
          <cell r="D105">
            <v>192</v>
          </cell>
        </row>
        <row r="107">
          <cell r="D107">
            <v>6</v>
          </cell>
        </row>
        <row r="108">
          <cell r="D108">
            <v>8</v>
          </cell>
        </row>
        <row r="109">
          <cell r="D109">
            <v>10</v>
          </cell>
        </row>
        <row r="110">
          <cell r="D110">
            <v>8</v>
          </cell>
        </row>
        <row r="112">
          <cell r="D112">
            <v>11</v>
          </cell>
        </row>
        <row r="113">
          <cell r="D113">
            <v>13</v>
          </cell>
        </row>
        <row r="114">
          <cell r="D114">
            <v>21</v>
          </cell>
        </row>
        <row r="115">
          <cell r="D115">
            <v>7</v>
          </cell>
        </row>
        <row r="117">
          <cell r="D117">
            <v>20</v>
          </cell>
        </row>
        <row r="118">
          <cell r="D118">
            <v>22</v>
          </cell>
        </row>
        <row r="119">
          <cell r="D119">
            <v>85</v>
          </cell>
        </row>
        <row r="120">
          <cell r="D120">
            <v>34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4">
          <cell r="D134">
            <v>13</v>
          </cell>
        </row>
        <row r="135">
          <cell r="D135">
            <v>4</v>
          </cell>
        </row>
        <row r="136">
          <cell r="D136">
            <v>5</v>
          </cell>
        </row>
        <row r="137">
          <cell r="D137">
            <v>22</v>
          </cell>
        </row>
        <row r="139">
          <cell r="D139">
            <v>4</v>
          </cell>
        </row>
        <row r="140">
          <cell r="D140">
            <v>3</v>
          </cell>
        </row>
        <row r="141">
          <cell r="D141">
            <v>11</v>
          </cell>
        </row>
        <row r="142">
          <cell r="D142">
            <v>5</v>
          </cell>
        </row>
        <row r="144">
          <cell r="D144">
            <v>5</v>
          </cell>
        </row>
        <row r="145">
          <cell r="D145">
            <v>1</v>
          </cell>
        </row>
        <row r="146">
          <cell r="D146">
            <v>3</v>
          </cell>
        </row>
        <row r="147">
          <cell r="D147">
            <v>2</v>
          </cell>
        </row>
        <row r="149">
          <cell r="D149">
            <v>14</v>
          </cell>
        </row>
        <row r="150">
          <cell r="D150">
            <v>13</v>
          </cell>
        </row>
        <row r="151">
          <cell r="D151">
            <v>41</v>
          </cell>
        </row>
        <row r="152">
          <cell r="D152">
            <v>19</v>
          </cell>
        </row>
        <row r="154">
          <cell r="D154">
            <v>0</v>
          </cell>
        </row>
        <row r="155">
          <cell r="D155">
            <v>2</v>
          </cell>
        </row>
        <row r="156">
          <cell r="D156">
            <v>10</v>
          </cell>
        </row>
        <row r="157">
          <cell r="D157">
            <v>3</v>
          </cell>
        </row>
        <row r="159">
          <cell r="D159">
            <v>317</v>
          </cell>
        </row>
        <row r="160">
          <cell r="D160">
            <v>176</v>
          </cell>
        </row>
        <row r="161">
          <cell r="D161">
            <v>1</v>
          </cell>
        </row>
        <row r="162">
          <cell r="D162">
            <v>1430</v>
          </cell>
        </row>
        <row r="163">
          <cell r="D163">
            <v>304</v>
          </cell>
        </row>
        <row r="164">
          <cell r="D164">
            <v>1</v>
          </cell>
        </row>
        <row r="166">
          <cell r="D166">
            <v>1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4</v>
          </cell>
        </row>
        <row r="179">
          <cell r="D179">
            <v>5</v>
          </cell>
        </row>
        <row r="180">
          <cell r="D180">
            <v>9</v>
          </cell>
        </row>
        <row r="181">
          <cell r="D181">
            <v>2</v>
          </cell>
        </row>
        <row r="183">
          <cell r="D183">
            <v>35</v>
          </cell>
        </row>
        <row r="184">
          <cell r="D184">
            <v>41</v>
          </cell>
        </row>
        <row r="185">
          <cell r="D185">
            <v>91</v>
          </cell>
        </row>
        <row r="186">
          <cell r="D186">
            <v>39</v>
          </cell>
        </row>
        <row r="188">
          <cell r="D188">
            <v>45</v>
          </cell>
        </row>
        <row r="189">
          <cell r="D189">
            <v>25</v>
          </cell>
        </row>
        <row r="190">
          <cell r="D190">
            <v>132</v>
          </cell>
        </row>
        <row r="191">
          <cell r="D191">
            <v>40</v>
          </cell>
        </row>
        <row r="193">
          <cell r="D193">
            <v>50</v>
          </cell>
        </row>
        <row r="194">
          <cell r="D194">
            <v>35</v>
          </cell>
        </row>
        <row r="195">
          <cell r="D195">
            <v>0</v>
          </cell>
        </row>
        <row r="196">
          <cell r="D196">
            <v>250</v>
          </cell>
        </row>
        <row r="197">
          <cell r="D197">
            <v>59</v>
          </cell>
        </row>
        <row r="199">
          <cell r="D199">
            <v>27</v>
          </cell>
        </row>
        <row r="200">
          <cell r="D200">
            <v>20</v>
          </cell>
        </row>
        <row r="201">
          <cell r="D201">
            <v>162</v>
          </cell>
        </row>
        <row r="202">
          <cell r="D202">
            <v>65</v>
          </cell>
        </row>
        <row r="204">
          <cell r="D204">
            <v>7</v>
          </cell>
        </row>
        <row r="205">
          <cell r="D205">
            <v>5</v>
          </cell>
        </row>
        <row r="206">
          <cell r="D206">
            <v>14</v>
          </cell>
        </row>
        <row r="207">
          <cell r="D207">
            <v>9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60</v>
          </cell>
        </row>
        <row r="222">
          <cell r="D222">
            <v>50</v>
          </cell>
        </row>
        <row r="223">
          <cell r="D223">
            <v>86</v>
          </cell>
        </row>
        <row r="224">
          <cell r="D224">
            <v>54</v>
          </cell>
        </row>
        <row r="226">
          <cell r="D226">
            <v>2</v>
          </cell>
        </row>
        <row r="227">
          <cell r="D227">
            <v>1</v>
          </cell>
        </row>
        <row r="228">
          <cell r="D228">
            <v>2</v>
          </cell>
        </row>
        <row r="229">
          <cell r="D229">
            <v>2</v>
          </cell>
        </row>
        <row r="231">
          <cell r="D231">
            <v>7</v>
          </cell>
        </row>
        <row r="232">
          <cell r="D232">
            <v>2</v>
          </cell>
        </row>
        <row r="233">
          <cell r="D233">
            <v>9</v>
          </cell>
        </row>
        <row r="234">
          <cell r="D234">
            <v>7</v>
          </cell>
        </row>
        <row r="236">
          <cell r="D236">
            <v>60</v>
          </cell>
        </row>
        <row r="237">
          <cell r="D237">
            <v>35</v>
          </cell>
        </row>
        <row r="238">
          <cell r="D238">
            <v>76</v>
          </cell>
        </row>
        <row r="239">
          <cell r="D239">
            <v>49</v>
          </cell>
        </row>
        <row r="241">
          <cell r="D241">
            <v>1</v>
          </cell>
        </row>
        <row r="242">
          <cell r="D242">
            <v>3</v>
          </cell>
        </row>
        <row r="243">
          <cell r="D243">
            <v>9</v>
          </cell>
        </row>
        <row r="244">
          <cell r="D244">
            <v>1</v>
          </cell>
        </row>
        <row r="246">
          <cell r="D246">
            <v>13</v>
          </cell>
        </row>
        <row r="247">
          <cell r="D247">
            <v>8</v>
          </cell>
        </row>
        <row r="248">
          <cell r="D248">
            <v>26</v>
          </cell>
        </row>
        <row r="249">
          <cell r="D249">
            <v>20</v>
          </cell>
        </row>
        <row r="251">
          <cell r="D251">
            <v>20</v>
          </cell>
        </row>
        <row r="252">
          <cell r="D252">
            <v>20</v>
          </cell>
        </row>
        <row r="253">
          <cell r="D253">
            <v>60</v>
          </cell>
        </row>
        <row r="254">
          <cell r="D254">
            <v>19</v>
          </cell>
        </row>
        <row r="256">
          <cell r="D256">
            <v>1</v>
          </cell>
        </row>
        <row r="257">
          <cell r="D257">
            <v>1</v>
          </cell>
        </row>
        <row r="258">
          <cell r="D258">
            <v>2</v>
          </cell>
        </row>
        <row r="259">
          <cell r="D259">
            <v>0</v>
          </cell>
        </row>
        <row r="268">
          <cell r="D268">
            <v>3</v>
          </cell>
        </row>
        <row r="269">
          <cell r="D269">
            <v>5</v>
          </cell>
        </row>
        <row r="270">
          <cell r="D270">
            <v>4</v>
          </cell>
        </row>
        <row r="271">
          <cell r="D271">
            <v>8</v>
          </cell>
        </row>
        <row r="273">
          <cell r="D273">
            <v>73</v>
          </cell>
        </row>
        <row r="274">
          <cell r="D274">
            <v>80</v>
          </cell>
        </row>
        <row r="275">
          <cell r="D275">
            <v>115</v>
          </cell>
        </row>
        <row r="276">
          <cell r="D276">
            <v>63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1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1</v>
          </cell>
        </row>
        <row r="290">
          <cell r="D290">
            <v>0</v>
          </cell>
        </row>
        <row r="291">
          <cell r="D291">
            <v>1</v>
          </cell>
        </row>
        <row r="293">
          <cell r="D293">
            <v>24</v>
          </cell>
        </row>
        <row r="294">
          <cell r="D294">
            <v>24</v>
          </cell>
        </row>
        <row r="295">
          <cell r="D295">
            <v>0</v>
          </cell>
        </row>
        <row r="296">
          <cell r="D296">
            <v>54</v>
          </cell>
        </row>
        <row r="297">
          <cell r="D297">
            <v>41</v>
          </cell>
        </row>
        <row r="298">
          <cell r="D298">
            <v>1</v>
          </cell>
        </row>
        <row r="300">
          <cell r="D300">
            <v>50</v>
          </cell>
        </row>
        <row r="301">
          <cell r="D301">
            <v>27</v>
          </cell>
        </row>
        <row r="302">
          <cell r="D302">
            <v>0</v>
          </cell>
        </row>
        <row r="303">
          <cell r="D303">
            <v>87</v>
          </cell>
        </row>
        <row r="304">
          <cell r="D304">
            <v>70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1</v>
          </cell>
        </row>
        <row r="315">
          <cell r="D315">
            <v>1</v>
          </cell>
        </row>
        <row r="317">
          <cell r="D317">
            <v>57</v>
          </cell>
        </row>
        <row r="318">
          <cell r="D318">
            <v>64</v>
          </cell>
        </row>
        <row r="319">
          <cell r="D319">
            <v>334</v>
          </cell>
        </row>
        <row r="320">
          <cell r="D320">
            <v>162</v>
          </cell>
        </row>
        <row r="322">
          <cell r="D322">
            <v>84</v>
          </cell>
        </row>
        <row r="323">
          <cell r="D323">
            <v>14</v>
          </cell>
        </row>
        <row r="324">
          <cell r="D324">
            <v>572</v>
          </cell>
        </row>
        <row r="325">
          <cell r="D325">
            <v>55</v>
          </cell>
        </row>
        <row r="327">
          <cell r="D327">
            <v>6</v>
          </cell>
        </row>
        <row r="328">
          <cell r="D328">
            <v>1</v>
          </cell>
        </row>
        <row r="329">
          <cell r="D329">
            <v>48</v>
          </cell>
        </row>
        <row r="330">
          <cell r="D330">
            <v>5</v>
          </cell>
        </row>
        <row r="332">
          <cell r="D332">
            <v>35</v>
          </cell>
        </row>
        <row r="333">
          <cell r="D333">
            <v>7</v>
          </cell>
        </row>
        <row r="334">
          <cell r="D334">
            <v>151</v>
          </cell>
        </row>
        <row r="335">
          <cell r="D335">
            <v>31</v>
          </cell>
        </row>
        <row r="337">
          <cell r="D337">
            <v>6</v>
          </cell>
        </row>
        <row r="338">
          <cell r="D338">
            <v>2</v>
          </cell>
        </row>
        <row r="339">
          <cell r="D339">
            <v>39</v>
          </cell>
        </row>
        <row r="340">
          <cell r="D340">
            <v>5</v>
          </cell>
        </row>
        <row r="342">
          <cell r="D342">
            <v>6</v>
          </cell>
        </row>
        <row r="343">
          <cell r="D343">
            <v>2</v>
          </cell>
        </row>
        <row r="344">
          <cell r="D344">
            <v>14</v>
          </cell>
        </row>
        <row r="345">
          <cell r="D345">
            <v>3</v>
          </cell>
        </row>
        <row r="347">
          <cell r="D347">
            <v>18</v>
          </cell>
        </row>
        <row r="348">
          <cell r="D348">
            <v>1</v>
          </cell>
        </row>
        <row r="349">
          <cell r="D349">
            <v>41</v>
          </cell>
        </row>
        <row r="350">
          <cell r="D350">
            <v>5</v>
          </cell>
        </row>
        <row r="359">
          <cell r="D359">
            <v>37</v>
          </cell>
        </row>
        <row r="360">
          <cell r="D360">
            <v>3</v>
          </cell>
        </row>
        <row r="361">
          <cell r="D361">
            <v>197</v>
          </cell>
        </row>
        <row r="362">
          <cell r="D362">
            <v>15</v>
          </cell>
        </row>
        <row r="364">
          <cell r="D364">
            <v>24</v>
          </cell>
        </row>
        <row r="365">
          <cell r="D365">
            <v>20</v>
          </cell>
        </row>
        <row r="366">
          <cell r="D366">
            <v>162</v>
          </cell>
        </row>
        <row r="367">
          <cell r="D367">
            <v>28</v>
          </cell>
        </row>
        <row r="379">
          <cell r="D379">
            <v>0</v>
          </cell>
        </row>
        <row r="380">
          <cell r="D380">
            <v>0</v>
          </cell>
        </row>
      </sheetData>
      <sheetData sheetId="3" refreshError="1">
        <row r="8">
          <cell r="D8">
            <v>1</v>
          </cell>
        </row>
        <row r="373">
          <cell r="E373">
            <v>0</v>
          </cell>
          <cell r="F373">
            <v>9</v>
          </cell>
          <cell r="G373">
            <v>8</v>
          </cell>
          <cell r="H373">
            <v>7</v>
          </cell>
          <cell r="I373">
            <v>3</v>
          </cell>
          <cell r="J373">
            <v>3</v>
          </cell>
          <cell r="K373">
            <v>2</v>
          </cell>
          <cell r="L373">
            <v>2</v>
          </cell>
          <cell r="M373">
            <v>2</v>
          </cell>
          <cell r="N373">
            <v>4</v>
          </cell>
          <cell r="O373">
            <v>1</v>
          </cell>
          <cell r="P373">
            <v>1</v>
          </cell>
          <cell r="Q373">
            <v>1</v>
          </cell>
          <cell r="R373">
            <v>2</v>
          </cell>
          <cell r="S373">
            <v>4</v>
          </cell>
          <cell r="T373">
            <v>5</v>
          </cell>
          <cell r="U373">
            <v>0</v>
          </cell>
          <cell r="V373">
            <v>1</v>
          </cell>
          <cell r="W373">
            <v>0</v>
          </cell>
          <cell r="X373">
            <v>1</v>
          </cell>
          <cell r="Y373">
            <v>0</v>
          </cell>
          <cell r="Z373">
            <v>1</v>
          </cell>
          <cell r="AA373">
            <v>1</v>
          </cell>
          <cell r="AB373">
            <v>3</v>
          </cell>
          <cell r="AC373">
            <v>4</v>
          </cell>
        </row>
        <row r="374">
          <cell r="E374">
            <v>0</v>
          </cell>
          <cell r="F374">
            <v>19</v>
          </cell>
          <cell r="G374">
            <v>3</v>
          </cell>
          <cell r="H374">
            <v>4</v>
          </cell>
          <cell r="I374">
            <v>3</v>
          </cell>
          <cell r="J374">
            <v>1</v>
          </cell>
          <cell r="K374">
            <v>2</v>
          </cell>
          <cell r="L374">
            <v>2</v>
          </cell>
          <cell r="M374">
            <v>1</v>
          </cell>
          <cell r="N374">
            <v>2</v>
          </cell>
          <cell r="O374">
            <v>2</v>
          </cell>
          <cell r="P374">
            <v>1</v>
          </cell>
          <cell r="Q374">
            <v>0</v>
          </cell>
          <cell r="R374">
            <v>1</v>
          </cell>
          <cell r="S374">
            <v>0</v>
          </cell>
          <cell r="T374">
            <v>0</v>
          </cell>
          <cell r="U374">
            <v>0</v>
          </cell>
          <cell r="V374">
            <v>2</v>
          </cell>
          <cell r="W374">
            <v>1</v>
          </cell>
          <cell r="X374">
            <v>0</v>
          </cell>
          <cell r="Y374">
            <v>2</v>
          </cell>
          <cell r="Z374">
            <v>1</v>
          </cell>
          <cell r="AA374">
            <v>1</v>
          </cell>
          <cell r="AB374">
            <v>1</v>
          </cell>
          <cell r="AC374">
            <v>1</v>
          </cell>
        </row>
        <row r="377">
          <cell r="E377">
            <v>0</v>
          </cell>
          <cell r="F377">
            <v>1</v>
          </cell>
          <cell r="G377">
            <v>1</v>
          </cell>
          <cell r="H377">
            <v>2</v>
          </cell>
          <cell r="I377">
            <v>3</v>
          </cell>
          <cell r="J377">
            <v>5</v>
          </cell>
          <cell r="K377">
            <v>16</v>
          </cell>
          <cell r="L377">
            <v>20</v>
          </cell>
          <cell r="M377">
            <v>16</v>
          </cell>
          <cell r="N377">
            <v>12</v>
          </cell>
          <cell r="O377">
            <v>10</v>
          </cell>
          <cell r="P377">
            <v>16</v>
          </cell>
          <cell r="Q377">
            <v>7</v>
          </cell>
          <cell r="R377">
            <v>7</v>
          </cell>
          <cell r="S377">
            <v>7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1</v>
          </cell>
          <cell r="AA377">
            <v>1</v>
          </cell>
          <cell r="AB377">
            <v>0</v>
          </cell>
          <cell r="AC377">
            <v>2</v>
          </cell>
        </row>
        <row r="378">
          <cell r="E378">
            <v>0</v>
          </cell>
          <cell r="F378">
            <v>5</v>
          </cell>
          <cell r="G378">
            <v>1</v>
          </cell>
          <cell r="H378">
            <v>2</v>
          </cell>
          <cell r="I378">
            <v>3</v>
          </cell>
          <cell r="J378">
            <v>1</v>
          </cell>
          <cell r="K378">
            <v>1</v>
          </cell>
          <cell r="L378">
            <v>1</v>
          </cell>
          <cell r="M378">
            <v>0</v>
          </cell>
          <cell r="N378">
            <v>1</v>
          </cell>
          <cell r="O378">
            <v>2</v>
          </cell>
          <cell r="P378">
            <v>2</v>
          </cell>
          <cell r="Q378">
            <v>3</v>
          </cell>
          <cell r="R378">
            <v>2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</v>
          </cell>
          <cell r="AB378">
            <v>0</v>
          </cell>
          <cell r="AC378">
            <v>1</v>
          </cell>
        </row>
      </sheetData>
      <sheetData sheetId="4" refreshError="1">
        <row r="8">
          <cell r="D8">
            <v>0</v>
          </cell>
        </row>
        <row r="373">
          <cell r="E373">
            <v>0</v>
          </cell>
          <cell r="F373">
            <v>39</v>
          </cell>
          <cell r="G373">
            <v>11</v>
          </cell>
          <cell r="H373">
            <v>20</v>
          </cell>
          <cell r="I373">
            <v>10</v>
          </cell>
          <cell r="J373">
            <v>15</v>
          </cell>
          <cell r="K373">
            <v>5</v>
          </cell>
          <cell r="L373">
            <v>6</v>
          </cell>
          <cell r="M373">
            <v>2</v>
          </cell>
          <cell r="N373">
            <v>5</v>
          </cell>
          <cell r="O373">
            <v>3</v>
          </cell>
          <cell r="P373">
            <v>4</v>
          </cell>
          <cell r="Q373">
            <v>1</v>
          </cell>
          <cell r="R373">
            <v>2</v>
          </cell>
          <cell r="S373">
            <v>5</v>
          </cell>
          <cell r="T373">
            <v>2</v>
          </cell>
          <cell r="U373">
            <v>4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2</v>
          </cell>
          <cell r="AA373">
            <v>2</v>
          </cell>
          <cell r="AB373">
            <v>3</v>
          </cell>
          <cell r="AC373">
            <v>8</v>
          </cell>
        </row>
        <row r="374">
          <cell r="E374">
            <v>0</v>
          </cell>
          <cell r="F374">
            <v>33</v>
          </cell>
          <cell r="G374">
            <v>19</v>
          </cell>
          <cell r="H374">
            <v>16</v>
          </cell>
          <cell r="I374">
            <v>8</v>
          </cell>
          <cell r="J374">
            <v>8</v>
          </cell>
          <cell r="K374">
            <v>12</v>
          </cell>
          <cell r="L374">
            <v>8</v>
          </cell>
          <cell r="M374">
            <v>7</v>
          </cell>
          <cell r="N374">
            <v>2</v>
          </cell>
          <cell r="O374">
            <v>4</v>
          </cell>
          <cell r="P374">
            <v>0</v>
          </cell>
          <cell r="Q374">
            <v>2</v>
          </cell>
          <cell r="R374">
            <v>0</v>
          </cell>
          <cell r="S374">
            <v>1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</v>
          </cell>
          <cell r="AB374">
            <v>3</v>
          </cell>
          <cell r="AC374">
            <v>2</v>
          </cell>
        </row>
        <row r="377">
          <cell r="E377">
            <v>0</v>
          </cell>
          <cell r="F377">
            <v>4</v>
          </cell>
          <cell r="G377">
            <v>8</v>
          </cell>
          <cell r="H377">
            <v>7</v>
          </cell>
          <cell r="I377">
            <v>11</v>
          </cell>
          <cell r="J377">
            <v>11</v>
          </cell>
          <cell r="K377">
            <v>15</v>
          </cell>
          <cell r="L377">
            <v>19</v>
          </cell>
          <cell r="M377">
            <v>13</v>
          </cell>
          <cell r="N377">
            <v>26</v>
          </cell>
          <cell r="O377">
            <v>29</v>
          </cell>
          <cell r="P377">
            <v>21</v>
          </cell>
          <cell r="Q377">
            <v>20</v>
          </cell>
          <cell r="R377">
            <v>17</v>
          </cell>
          <cell r="S377">
            <v>8</v>
          </cell>
          <cell r="T377">
            <v>3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1</v>
          </cell>
          <cell r="Z377">
            <v>1</v>
          </cell>
          <cell r="AA377">
            <v>0</v>
          </cell>
          <cell r="AB377">
            <v>1</v>
          </cell>
          <cell r="AC377">
            <v>3</v>
          </cell>
        </row>
        <row r="378">
          <cell r="E378">
            <v>0</v>
          </cell>
          <cell r="F378">
            <v>5</v>
          </cell>
          <cell r="G378">
            <v>5</v>
          </cell>
          <cell r="H378">
            <v>9</v>
          </cell>
          <cell r="I378">
            <v>4</v>
          </cell>
          <cell r="J378">
            <v>7</v>
          </cell>
          <cell r="K378">
            <v>3</v>
          </cell>
          <cell r="L378">
            <v>2</v>
          </cell>
          <cell r="M378">
            <v>3</v>
          </cell>
          <cell r="N378">
            <v>4</v>
          </cell>
          <cell r="O378">
            <v>8</v>
          </cell>
          <cell r="P378">
            <v>6</v>
          </cell>
          <cell r="Q378">
            <v>2</v>
          </cell>
          <cell r="R378">
            <v>1</v>
          </cell>
          <cell r="S378">
            <v>0</v>
          </cell>
          <cell r="T378">
            <v>1</v>
          </cell>
          <cell r="U378">
            <v>1</v>
          </cell>
          <cell r="V378">
            <v>0</v>
          </cell>
          <cell r="W378">
            <v>0</v>
          </cell>
          <cell r="X378">
            <v>0</v>
          </cell>
          <cell r="Y378">
            <v>2</v>
          </cell>
          <cell r="Z378">
            <v>0</v>
          </cell>
          <cell r="AA378">
            <v>0</v>
          </cell>
          <cell r="AB378">
            <v>1</v>
          </cell>
          <cell r="AC378">
            <v>4</v>
          </cell>
        </row>
      </sheetData>
      <sheetData sheetId="5" refreshError="1">
        <row r="8">
          <cell r="D8">
            <v>0</v>
          </cell>
        </row>
        <row r="373">
          <cell r="E373">
            <v>0</v>
          </cell>
          <cell r="F373">
            <v>6</v>
          </cell>
          <cell r="G373">
            <v>1</v>
          </cell>
          <cell r="H373">
            <v>4</v>
          </cell>
          <cell r="I373">
            <v>3</v>
          </cell>
          <cell r="J373">
            <v>1</v>
          </cell>
          <cell r="K373">
            <v>1</v>
          </cell>
          <cell r="L373">
            <v>0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1</v>
          </cell>
          <cell r="R373">
            <v>2</v>
          </cell>
          <cell r="S373">
            <v>2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</v>
          </cell>
          <cell r="AB373">
            <v>0</v>
          </cell>
          <cell r="AC373">
            <v>2</v>
          </cell>
        </row>
        <row r="374">
          <cell r="E374">
            <v>0</v>
          </cell>
          <cell r="F374">
            <v>2</v>
          </cell>
          <cell r="G374">
            <v>3</v>
          </cell>
          <cell r="H374">
            <v>6</v>
          </cell>
          <cell r="I374">
            <v>2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</row>
        <row r="377">
          <cell r="E377">
            <v>0</v>
          </cell>
          <cell r="F377">
            <v>3</v>
          </cell>
          <cell r="G377">
            <v>3</v>
          </cell>
          <cell r="H377">
            <v>0</v>
          </cell>
          <cell r="I377">
            <v>2</v>
          </cell>
          <cell r="J377">
            <v>4</v>
          </cell>
          <cell r="K377">
            <v>4</v>
          </cell>
          <cell r="L377">
            <v>8</v>
          </cell>
          <cell r="M377">
            <v>10</v>
          </cell>
          <cell r="N377">
            <v>4</v>
          </cell>
          <cell r="O377">
            <v>3</v>
          </cell>
          <cell r="P377">
            <v>10</v>
          </cell>
          <cell r="Q377">
            <v>1</v>
          </cell>
          <cell r="R377">
            <v>10</v>
          </cell>
          <cell r="S377">
            <v>8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  <cell r="X377">
            <v>0</v>
          </cell>
          <cell r="Y377">
            <v>0</v>
          </cell>
          <cell r="Z377">
            <v>1</v>
          </cell>
          <cell r="AA377">
            <v>0</v>
          </cell>
          <cell r="AB377">
            <v>1</v>
          </cell>
          <cell r="AC377">
            <v>0</v>
          </cell>
        </row>
        <row r="378">
          <cell r="E378">
            <v>0</v>
          </cell>
          <cell r="F378">
            <v>1</v>
          </cell>
          <cell r="G378">
            <v>2</v>
          </cell>
          <cell r="H378">
            <v>1</v>
          </cell>
          <cell r="I378">
            <v>1</v>
          </cell>
          <cell r="J378">
            <v>3</v>
          </cell>
          <cell r="K378">
            <v>3</v>
          </cell>
          <cell r="L378">
            <v>0</v>
          </cell>
          <cell r="M378">
            <v>0</v>
          </cell>
          <cell r="N378">
            <v>2</v>
          </cell>
          <cell r="O378">
            <v>0</v>
          </cell>
          <cell r="P378">
            <v>0</v>
          </cell>
          <cell r="Q378">
            <v>1</v>
          </cell>
          <cell r="R378">
            <v>0</v>
          </cell>
          <cell r="S378">
            <v>0</v>
          </cell>
          <cell r="T378">
            <v>1</v>
          </cell>
          <cell r="U378">
            <v>1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1</v>
          </cell>
          <cell r="AA378">
            <v>0</v>
          </cell>
          <cell r="AB378">
            <v>0</v>
          </cell>
          <cell r="AC378">
            <v>0</v>
          </cell>
        </row>
      </sheetData>
      <sheetData sheetId="6" refreshError="1">
        <row r="8">
          <cell r="D8">
            <v>0</v>
          </cell>
        </row>
        <row r="373">
          <cell r="E373">
            <v>0</v>
          </cell>
          <cell r="F373">
            <v>3</v>
          </cell>
          <cell r="G373">
            <v>3</v>
          </cell>
          <cell r="H373">
            <v>4</v>
          </cell>
          <cell r="I373">
            <v>1</v>
          </cell>
          <cell r="J373">
            <v>0</v>
          </cell>
          <cell r="K373">
            <v>2</v>
          </cell>
          <cell r="L373">
            <v>2</v>
          </cell>
          <cell r="M373">
            <v>3</v>
          </cell>
          <cell r="N373">
            <v>0</v>
          </cell>
          <cell r="O373">
            <v>1</v>
          </cell>
          <cell r="P373">
            <v>3</v>
          </cell>
          <cell r="Q373">
            <v>1</v>
          </cell>
          <cell r="R373">
            <v>4</v>
          </cell>
          <cell r="S373">
            <v>1</v>
          </cell>
          <cell r="T373">
            <v>2</v>
          </cell>
          <cell r="U373">
            <v>0</v>
          </cell>
          <cell r="V373">
            <v>1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</v>
          </cell>
          <cell r="AB373">
            <v>0</v>
          </cell>
          <cell r="AC373">
            <v>3</v>
          </cell>
        </row>
        <row r="374">
          <cell r="E374">
            <v>0</v>
          </cell>
          <cell r="F374">
            <v>6</v>
          </cell>
          <cell r="G374">
            <v>2</v>
          </cell>
          <cell r="H374">
            <v>2</v>
          </cell>
          <cell r="I374">
            <v>4</v>
          </cell>
          <cell r="J374">
            <v>1</v>
          </cell>
          <cell r="K374">
            <v>4</v>
          </cell>
          <cell r="L374">
            <v>0</v>
          </cell>
          <cell r="M374">
            <v>0</v>
          </cell>
          <cell r="N374">
            <v>0</v>
          </cell>
          <cell r="O374">
            <v>1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1</v>
          </cell>
          <cell r="AC374">
            <v>1</v>
          </cell>
        </row>
        <row r="377">
          <cell r="E377">
            <v>0</v>
          </cell>
          <cell r="F377">
            <v>11</v>
          </cell>
          <cell r="G377">
            <v>8</v>
          </cell>
          <cell r="H377">
            <v>9</v>
          </cell>
          <cell r="I377">
            <v>13</v>
          </cell>
          <cell r="J377">
            <v>22</v>
          </cell>
          <cell r="K377">
            <v>22</v>
          </cell>
          <cell r="L377">
            <v>27</v>
          </cell>
          <cell r="M377">
            <v>44</v>
          </cell>
          <cell r="N377">
            <v>48</v>
          </cell>
          <cell r="O377">
            <v>30</v>
          </cell>
          <cell r="P377">
            <v>24</v>
          </cell>
          <cell r="Q377">
            <v>31</v>
          </cell>
          <cell r="R377">
            <v>21</v>
          </cell>
          <cell r="S377">
            <v>14</v>
          </cell>
          <cell r="T377">
            <v>5</v>
          </cell>
          <cell r="U377">
            <v>0</v>
          </cell>
          <cell r="V377">
            <v>2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</v>
          </cell>
          <cell r="AB377">
            <v>1</v>
          </cell>
          <cell r="AC377">
            <v>13</v>
          </cell>
        </row>
        <row r="378">
          <cell r="E378">
            <v>0</v>
          </cell>
          <cell r="F378">
            <v>9</v>
          </cell>
          <cell r="G378">
            <v>5</v>
          </cell>
          <cell r="H378">
            <v>6</v>
          </cell>
          <cell r="I378">
            <v>8</v>
          </cell>
          <cell r="J378">
            <v>12</v>
          </cell>
          <cell r="K378">
            <v>6</v>
          </cell>
          <cell r="L378">
            <v>5</v>
          </cell>
          <cell r="M378">
            <v>4</v>
          </cell>
          <cell r="N378">
            <v>3</v>
          </cell>
          <cell r="O378">
            <v>4</v>
          </cell>
          <cell r="P378">
            <v>6</v>
          </cell>
          <cell r="Q378">
            <v>9</v>
          </cell>
          <cell r="R378">
            <v>4</v>
          </cell>
          <cell r="S378">
            <v>2</v>
          </cell>
          <cell r="T378">
            <v>2</v>
          </cell>
          <cell r="U378">
            <v>2</v>
          </cell>
          <cell r="V378">
            <v>1</v>
          </cell>
          <cell r="W378">
            <v>0</v>
          </cell>
          <cell r="X378">
            <v>1</v>
          </cell>
          <cell r="Y378">
            <v>1</v>
          </cell>
          <cell r="Z378">
            <v>0</v>
          </cell>
          <cell r="AA378">
            <v>4</v>
          </cell>
          <cell r="AB378">
            <v>4</v>
          </cell>
          <cell r="AC378">
            <v>5</v>
          </cell>
        </row>
      </sheetData>
      <sheetData sheetId="7" refreshError="1">
        <row r="8">
          <cell r="D8">
            <v>0</v>
          </cell>
        </row>
        <row r="373">
          <cell r="E373">
            <v>0</v>
          </cell>
          <cell r="F373">
            <v>33</v>
          </cell>
          <cell r="G373">
            <v>17</v>
          </cell>
          <cell r="H373">
            <v>18</v>
          </cell>
          <cell r="I373">
            <v>7</v>
          </cell>
          <cell r="J373">
            <v>10</v>
          </cell>
          <cell r="K373">
            <v>8</v>
          </cell>
          <cell r="L373">
            <v>12</v>
          </cell>
          <cell r="M373">
            <v>9</v>
          </cell>
          <cell r="N373">
            <v>5</v>
          </cell>
          <cell r="O373">
            <v>5</v>
          </cell>
          <cell r="P373">
            <v>7</v>
          </cell>
          <cell r="Q373">
            <v>4</v>
          </cell>
          <cell r="R373">
            <v>10</v>
          </cell>
          <cell r="S373">
            <v>5</v>
          </cell>
          <cell r="T373">
            <v>8</v>
          </cell>
          <cell r="U373">
            <v>1</v>
          </cell>
          <cell r="V373">
            <v>1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2</v>
          </cell>
          <cell r="AB373">
            <v>3</v>
          </cell>
          <cell r="AC373">
            <v>6</v>
          </cell>
        </row>
        <row r="374">
          <cell r="E374">
            <v>0</v>
          </cell>
          <cell r="F374">
            <v>34</v>
          </cell>
          <cell r="G374">
            <v>18</v>
          </cell>
          <cell r="H374">
            <v>14</v>
          </cell>
          <cell r="I374">
            <v>11</v>
          </cell>
          <cell r="J374">
            <v>9</v>
          </cell>
          <cell r="K374">
            <v>3</v>
          </cell>
          <cell r="L374">
            <v>4</v>
          </cell>
          <cell r="M374">
            <v>4</v>
          </cell>
          <cell r="N374">
            <v>4</v>
          </cell>
          <cell r="O374">
            <v>5</v>
          </cell>
          <cell r="P374">
            <v>2</v>
          </cell>
          <cell r="Q374">
            <v>2</v>
          </cell>
          <cell r="R374">
            <v>2</v>
          </cell>
          <cell r="S374">
            <v>0</v>
          </cell>
          <cell r="T374">
            <v>1</v>
          </cell>
          <cell r="U374">
            <v>3</v>
          </cell>
          <cell r="V374">
            <v>1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</v>
          </cell>
          <cell r="AB374">
            <v>1</v>
          </cell>
          <cell r="AC374">
            <v>5</v>
          </cell>
        </row>
        <row r="377">
          <cell r="E377">
            <v>0</v>
          </cell>
          <cell r="F377">
            <v>15</v>
          </cell>
          <cell r="G377">
            <v>21</v>
          </cell>
          <cell r="H377">
            <v>23</v>
          </cell>
          <cell r="I377">
            <v>50</v>
          </cell>
          <cell r="J377">
            <v>59</v>
          </cell>
          <cell r="K377">
            <v>66</v>
          </cell>
          <cell r="L377">
            <v>96</v>
          </cell>
          <cell r="M377">
            <v>92</v>
          </cell>
          <cell r="N377">
            <v>104</v>
          </cell>
          <cell r="O377">
            <v>96</v>
          </cell>
          <cell r="P377">
            <v>97</v>
          </cell>
          <cell r="Q377">
            <v>81</v>
          </cell>
          <cell r="R377">
            <v>67</v>
          </cell>
          <cell r="S377">
            <v>39</v>
          </cell>
          <cell r="T377">
            <v>11</v>
          </cell>
          <cell r="U377">
            <v>8</v>
          </cell>
          <cell r="V377">
            <v>1</v>
          </cell>
          <cell r="W377">
            <v>0</v>
          </cell>
          <cell r="X377">
            <v>3</v>
          </cell>
          <cell r="Y377">
            <v>1</v>
          </cell>
          <cell r="Z377">
            <v>1</v>
          </cell>
          <cell r="AA377">
            <v>10</v>
          </cell>
          <cell r="AB377">
            <v>7</v>
          </cell>
          <cell r="AC377">
            <v>16</v>
          </cell>
        </row>
        <row r="378">
          <cell r="E378">
            <v>0</v>
          </cell>
          <cell r="F378">
            <v>37</v>
          </cell>
          <cell r="G378">
            <v>22</v>
          </cell>
          <cell r="H378">
            <v>33</v>
          </cell>
          <cell r="I378">
            <v>30</v>
          </cell>
          <cell r="J378">
            <v>20</v>
          </cell>
          <cell r="K378">
            <v>22</v>
          </cell>
          <cell r="L378">
            <v>22</v>
          </cell>
          <cell r="M378">
            <v>24</v>
          </cell>
          <cell r="N378">
            <v>18</v>
          </cell>
          <cell r="O378">
            <v>11</v>
          </cell>
          <cell r="P378">
            <v>13</v>
          </cell>
          <cell r="Q378">
            <v>12</v>
          </cell>
          <cell r="R378">
            <v>7</v>
          </cell>
          <cell r="S378">
            <v>2</v>
          </cell>
          <cell r="T378">
            <v>4</v>
          </cell>
          <cell r="U378">
            <v>6</v>
          </cell>
          <cell r="V378">
            <v>6</v>
          </cell>
          <cell r="W378">
            <v>1</v>
          </cell>
          <cell r="X378">
            <v>2</v>
          </cell>
          <cell r="Y378">
            <v>1</v>
          </cell>
          <cell r="Z378">
            <v>3</v>
          </cell>
          <cell r="AA378">
            <v>11</v>
          </cell>
          <cell r="AB378">
            <v>5</v>
          </cell>
          <cell r="AC378">
            <v>6</v>
          </cell>
        </row>
      </sheetData>
      <sheetData sheetId="8" refreshError="1">
        <row r="8">
          <cell r="D8">
            <v>0</v>
          </cell>
        </row>
        <row r="373">
          <cell r="E373">
            <v>0</v>
          </cell>
          <cell r="F373">
            <v>54</v>
          </cell>
          <cell r="G373">
            <v>28</v>
          </cell>
          <cell r="H373">
            <v>28</v>
          </cell>
          <cell r="I373">
            <v>26</v>
          </cell>
          <cell r="J373">
            <v>26</v>
          </cell>
          <cell r="K373">
            <v>23</v>
          </cell>
          <cell r="L373">
            <v>17</v>
          </cell>
          <cell r="M373">
            <v>11</v>
          </cell>
          <cell r="N373">
            <v>5</v>
          </cell>
          <cell r="O373">
            <v>12</v>
          </cell>
          <cell r="P373">
            <v>2</v>
          </cell>
          <cell r="Q373">
            <v>5</v>
          </cell>
          <cell r="R373">
            <v>14</v>
          </cell>
          <cell r="S373">
            <v>4</v>
          </cell>
          <cell r="T373">
            <v>1</v>
          </cell>
          <cell r="U373">
            <v>3</v>
          </cell>
          <cell r="V373">
            <v>0</v>
          </cell>
          <cell r="W373">
            <v>1</v>
          </cell>
          <cell r="X373">
            <v>0</v>
          </cell>
          <cell r="Y373">
            <v>2</v>
          </cell>
          <cell r="Z373">
            <v>1</v>
          </cell>
          <cell r="AA373">
            <v>3</v>
          </cell>
          <cell r="AB373">
            <v>1</v>
          </cell>
          <cell r="AC373">
            <v>11</v>
          </cell>
        </row>
        <row r="374">
          <cell r="E374">
            <v>0</v>
          </cell>
          <cell r="F374">
            <v>36</v>
          </cell>
          <cell r="G374">
            <v>30</v>
          </cell>
          <cell r="H374">
            <v>23</v>
          </cell>
          <cell r="I374">
            <v>27</v>
          </cell>
          <cell r="J374">
            <v>18</v>
          </cell>
          <cell r="K374">
            <v>13</v>
          </cell>
          <cell r="L374">
            <v>7</v>
          </cell>
          <cell r="M374">
            <v>4</v>
          </cell>
          <cell r="N374">
            <v>5</v>
          </cell>
          <cell r="O374">
            <v>4</v>
          </cell>
          <cell r="P374">
            <v>4</v>
          </cell>
          <cell r="Q374">
            <v>1</v>
          </cell>
          <cell r="R374">
            <v>0</v>
          </cell>
          <cell r="S374">
            <v>3</v>
          </cell>
          <cell r="T374">
            <v>0</v>
          </cell>
          <cell r="U374">
            <v>1</v>
          </cell>
          <cell r="V374">
            <v>1</v>
          </cell>
          <cell r="W374">
            <v>0</v>
          </cell>
          <cell r="X374">
            <v>0</v>
          </cell>
          <cell r="Y374">
            <v>1</v>
          </cell>
          <cell r="Z374">
            <v>1</v>
          </cell>
          <cell r="AA374">
            <v>2</v>
          </cell>
          <cell r="AB374">
            <v>7</v>
          </cell>
          <cell r="AC374">
            <v>3</v>
          </cell>
        </row>
        <row r="377">
          <cell r="E377">
            <v>0</v>
          </cell>
          <cell r="F377">
            <v>64</v>
          </cell>
          <cell r="G377">
            <v>47</v>
          </cell>
          <cell r="H377">
            <v>73</v>
          </cell>
          <cell r="I377">
            <v>86</v>
          </cell>
          <cell r="J377">
            <v>85</v>
          </cell>
          <cell r="K377">
            <v>133</v>
          </cell>
          <cell r="L377">
            <v>169</v>
          </cell>
          <cell r="M377">
            <v>186</v>
          </cell>
          <cell r="N377">
            <v>162</v>
          </cell>
          <cell r="O377">
            <v>156</v>
          </cell>
          <cell r="P377">
            <v>168</v>
          </cell>
          <cell r="Q377">
            <v>142</v>
          </cell>
          <cell r="R377">
            <v>98</v>
          </cell>
          <cell r="S377">
            <v>47</v>
          </cell>
          <cell r="T377">
            <v>5</v>
          </cell>
          <cell r="U377">
            <v>3</v>
          </cell>
          <cell r="V377">
            <v>11</v>
          </cell>
          <cell r="W377">
            <v>4</v>
          </cell>
          <cell r="X377">
            <v>2</v>
          </cell>
          <cell r="Y377">
            <v>1</v>
          </cell>
          <cell r="Z377">
            <v>8</v>
          </cell>
          <cell r="AA377">
            <v>9</v>
          </cell>
          <cell r="AB377">
            <v>10</v>
          </cell>
          <cell r="AC377">
            <v>40</v>
          </cell>
        </row>
        <row r="378">
          <cell r="E378">
            <v>0</v>
          </cell>
          <cell r="F378">
            <v>68</v>
          </cell>
          <cell r="G378">
            <v>43</v>
          </cell>
          <cell r="H378">
            <v>48</v>
          </cell>
          <cell r="I378">
            <v>43</v>
          </cell>
          <cell r="J378">
            <v>55</v>
          </cell>
          <cell r="K378">
            <v>43</v>
          </cell>
          <cell r="L378">
            <v>37</v>
          </cell>
          <cell r="M378">
            <v>29</v>
          </cell>
          <cell r="N378">
            <v>23</v>
          </cell>
          <cell r="O378">
            <v>29</v>
          </cell>
          <cell r="P378">
            <v>22</v>
          </cell>
          <cell r="Q378">
            <v>24</v>
          </cell>
          <cell r="R378">
            <v>16</v>
          </cell>
          <cell r="S378">
            <v>4</v>
          </cell>
          <cell r="T378">
            <v>3</v>
          </cell>
          <cell r="U378">
            <v>4</v>
          </cell>
          <cell r="V378">
            <v>3</v>
          </cell>
          <cell r="W378">
            <v>2</v>
          </cell>
          <cell r="X378">
            <v>2</v>
          </cell>
          <cell r="Y378">
            <v>2</v>
          </cell>
          <cell r="Z378">
            <v>7</v>
          </cell>
          <cell r="AA378">
            <v>13</v>
          </cell>
          <cell r="AB378">
            <v>13</v>
          </cell>
          <cell r="AC378">
            <v>17</v>
          </cell>
        </row>
        <row r="380"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</sheetData>
      <sheetData sheetId="9" refreshError="1">
        <row r="8">
          <cell r="D8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5"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10" refreshError="1">
        <row r="8">
          <cell r="D8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5"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11" refreshError="1">
        <row r="8">
          <cell r="D8">
            <v>11</v>
          </cell>
        </row>
        <row r="373">
          <cell r="E373">
            <v>0</v>
          </cell>
          <cell r="F373">
            <v>91</v>
          </cell>
          <cell r="G373">
            <v>63</v>
          </cell>
          <cell r="H373">
            <v>87</v>
          </cell>
          <cell r="I373">
            <v>55</v>
          </cell>
          <cell r="J373">
            <v>50</v>
          </cell>
          <cell r="K373">
            <v>54</v>
          </cell>
          <cell r="L373">
            <v>28</v>
          </cell>
          <cell r="M373">
            <v>23</v>
          </cell>
          <cell r="N373">
            <v>17</v>
          </cell>
          <cell r="O373">
            <v>19</v>
          </cell>
          <cell r="P373">
            <v>21</v>
          </cell>
          <cell r="Q373">
            <v>32</v>
          </cell>
          <cell r="R373">
            <v>25</v>
          </cell>
          <cell r="S373">
            <v>30</v>
          </cell>
          <cell r="T373">
            <v>32</v>
          </cell>
          <cell r="U373">
            <v>4</v>
          </cell>
          <cell r="V373">
            <v>4</v>
          </cell>
          <cell r="W373">
            <v>5</v>
          </cell>
          <cell r="X373">
            <v>4</v>
          </cell>
          <cell r="Y373">
            <v>2</v>
          </cell>
          <cell r="Z373">
            <v>5</v>
          </cell>
          <cell r="AA373">
            <v>21</v>
          </cell>
          <cell r="AB373">
            <v>4</v>
          </cell>
          <cell r="AC373">
            <v>21</v>
          </cell>
        </row>
        <row r="374">
          <cell r="E374">
            <v>0</v>
          </cell>
          <cell r="F374">
            <v>84</v>
          </cell>
          <cell r="G374">
            <v>46</v>
          </cell>
          <cell r="H374">
            <v>57</v>
          </cell>
          <cell r="I374">
            <v>50</v>
          </cell>
          <cell r="J374">
            <v>36</v>
          </cell>
          <cell r="K374">
            <v>29</v>
          </cell>
          <cell r="L374">
            <v>21</v>
          </cell>
          <cell r="M374">
            <v>16</v>
          </cell>
          <cell r="N374">
            <v>7</v>
          </cell>
          <cell r="O374">
            <v>12</v>
          </cell>
          <cell r="P374">
            <v>11</v>
          </cell>
          <cell r="Q374">
            <v>14</v>
          </cell>
          <cell r="R374">
            <v>9</v>
          </cell>
          <cell r="S374">
            <v>7</v>
          </cell>
          <cell r="T374">
            <v>3</v>
          </cell>
          <cell r="U374">
            <v>5</v>
          </cell>
          <cell r="V374">
            <v>6</v>
          </cell>
          <cell r="W374">
            <v>2</v>
          </cell>
          <cell r="X374">
            <v>4</v>
          </cell>
          <cell r="Y374">
            <v>3</v>
          </cell>
          <cell r="Z374">
            <v>4</v>
          </cell>
          <cell r="AA374">
            <v>14</v>
          </cell>
          <cell r="AB374">
            <v>12</v>
          </cell>
          <cell r="AC374">
            <v>16</v>
          </cell>
        </row>
        <row r="375"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</v>
          </cell>
          <cell r="AB375">
            <v>0</v>
          </cell>
          <cell r="AC375">
            <v>0</v>
          </cell>
        </row>
        <row r="377">
          <cell r="E377">
            <v>0</v>
          </cell>
          <cell r="F377">
            <v>39</v>
          </cell>
          <cell r="G377">
            <v>44</v>
          </cell>
          <cell r="H377">
            <v>53</v>
          </cell>
          <cell r="I377">
            <v>77</v>
          </cell>
          <cell r="J377">
            <v>96</v>
          </cell>
          <cell r="K377">
            <v>109</v>
          </cell>
          <cell r="L377">
            <v>118</v>
          </cell>
          <cell r="M377">
            <v>131</v>
          </cell>
          <cell r="N377">
            <v>142</v>
          </cell>
          <cell r="O377">
            <v>143</v>
          </cell>
          <cell r="P377">
            <v>125</v>
          </cell>
          <cell r="Q377">
            <v>124</v>
          </cell>
          <cell r="R377">
            <v>95</v>
          </cell>
          <cell r="S377">
            <v>61</v>
          </cell>
          <cell r="T377">
            <v>15</v>
          </cell>
          <cell r="U377">
            <v>4</v>
          </cell>
          <cell r="V377">
            <v>5</v>
          </cell>
          <cell r="W377">
            <v>3</v>
          </cell>
          <cell r="X377">
            <v>4</v>
          </cell>
          <cell r="Y377">
            <v>4</v>
          </cell>
          <cell r="Z377">
            <v>7</v>
          </cell>
          <cell r="AA377">
            <v>25</v>
          </cell>
          <cell r="AB377">
            <v>9</v>
          </cell>
          <cell r="AC377">
            <v>23</v>
          </cell>
        </row>
        <row r="378">
          <cell r="E378">
            <v>0</v>
          </cell>
          <cell r="F378">
            <v>65</v>
          </cell>
          <cell r="G378">
            <v>43</v>
          </cell>
          <cell r="H378">
            <v>40</v>
          </cell>
          <cell r="I378">
            <v>56</v>
          </cell>
          <cell r="J378">
            <v>49</v>
          </cell>
          <cell r="K378">
            <v>38</v>
          </cell>
          <cell r="L378">
            <v>54</v>
          </cell>
          <cell r="M378">
            <v>34</v>
          </cell>
          <cell r="N378">
            <v>34</v>
          </cell>
          <cell r="O378">
            <v>32</v>
          </cell>
          <cell r="P378">
            <v>27</v>
          </cell>
          <cell r="Q378">
            <v>29</v>
          </cell>
          <cell r="R378">
            <v>20</v>
          </cell>
          <cell r="S378">
            <v>5</v>
          </cell>
          <cell r="T378">
            <v>3</v>
          </cell>
          <cell r="U378">
            <v>3</v>
          </cell>
          <cell r="V378">
            <v>5</v>
          </cell>
          <cell r="W378">
            <v>2</v>
          </cell>
          <cell r="X378">
            <v>2</v>
          </cell>
          <cell r="Y378">
            <v>2</v>
          </cell>
          <cell r="Z378">
            <v>5</v>
          </cell>
          <cell r="AA378">
            <v>23</v>
          </cell>
          <cell r="AB378">
            <v>12</v>
          </cell>
          <cell r="AC378">
            <v>23</v>
          </cell>
        </row>
        <row r="379"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1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1</v>
          </cell>
        </row>
        <row r="381">
          <cell r="E381"/>
          <cell r="F381"/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V381"/>
          <cell r="W381"/>
          <cell r="X381"/>
          <cell r="Y381"/>
          <cell r="Z381"/>
          <cell r="AA381"/>
          <cell r="AB381"/>
          <cell r="AC381"/>
        </row>
        <row r="382">
          <cell r="E382"/>
          <cell r="F382"/>
          <cell r="G382"/>
          <cell r="H382"/>
          <cell r="I382"/>
          <cell r="J382"/>
          <cell r="K382"/>
          <cell r="L382"/>
          <cell r="M382"/>
          <cell r="N382"/>
          <cell r="O382"/>
          <cell r="P382"/>
          <cell r="Q382"/>
          <cell r="R382"/>
          <cell r="S382"/>
          <cell r="T382"/>
          <cell r="U382"/>
          <cell r="V382"/>
          <cell r="W382"/>
          <cell r="X382"/>
          <cell r="Y382"/>
          <cell r="Z382"/>
          <cell r="AA382"/>
          <cell r="AB382"/>
          <cell r="AC382"/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DEAF-02F3-40BE-BC40-97E4BFCEA5E1}">
  <sheetPr>
    <tabColor rgb="FF00B050"/>
    <pageSetUpPr fitToPage="1"/>
  </sheetPr>
  <dimension ref="A1:M58"/>
  <sheetViews>
    <sheetView rightToLeft="1" tabSelected="1" workbookViewId="0">
      <selection activeCell="P10" sqref="P10"/>
    </sheetView>
  </sheetViews>
  <sheetFormatPr defaultRowHeight="15"/>
  <sheetData>
    <row r="1" spans="1:13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3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1:13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</row>
    <row r="8" spans="1:13" ht="27.75">
      <c r="A8" s="70" t="s">
        <v>136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>
      <c r="A9" s="133" t="s">
        <v>137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</row>
    <row r="10" spans="1:13">
      <c r="A10" s="134" t="s">
        <v>135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1:13">
      <c r="A11" s="73" t="s">
        <v>99</v>
      </c>
      <c r="B11" s="74" t="s">
        <v>100</v>
      </c>
      <c r="C11" s="74"/>
      <c r="D11" s="74"/>
      <c r="E11" s="74"/>
      <c r="F11" s="74" t="s">
        <v>101</v>
      </c>
      <c r="G11" s="74"/>
      <c r="H11" s="74"/>
      <c r="I11" s="74"/>
      <c r="J11" s="74" t="s">
        <v>24</v>
      </c>
      <c r="K11" s="74"/>
      <c r="L11" s="74"/>
      <c r="M11" s="74"/>
    </row>
    <row r="12" spans="1:13">
      <c r="A12" s="73"/>
      <c r="B12" s="7" t="s">
        <v>15</v>
      </c>
      <c r="C12" s="7" t="s">
        <v>16</v>
      </c>
      <c r="D12" s="7"/>
      <c r="E12" s="7" t="s">
        <v>20</v>
      </c>
      <c r="F12" s="7" t="s">
        <v>15</v>
      </c>
      <c r="G12" s="7" t="s">
        <v>16</v>
      </c>
      <c r="H12" s="7"/>
      <c r="I12" s="7" t="s">
        <v>20</v>
      </c>
      <c r="J12" s="7" t="s">
        <v>15</v>
      </c>
      <c r="K12" s="7" t="s">
        <v>16</v>
      </c>
      <c r="L12" s="7"/>
      <c r="M12" s="63" t="s">
        <v>25</v>
      </c>
    </row>
    <row r="13" spans="1:13">
      <c r="A13" s="12">
        <v>1977</v>
      </c>
      <c r="B13" s="10">
        <v>5491</v>
      </c>
      <c r="C13" s="10">
        <v>5236</v>
      </c>
      <c r="D13" s="10"/>
      <c r="E13" s="11">
        <v>10727</v>
      </c>
      <c r="F13" s="10">
        <v>6307</v>
      </c>
      <c r="G13" s="10">
        <v>6085</v>
      </c>
      <c r="H13" s="10"/>
      <c r="I13" s="11">
        <v>12392</v>
      </c>
      <c r="J13" s="10">
        <v>11798</v>
      </c>
      <c r="K13" s="10">
        <v>11321</v>
      </c>
      <c r="L13" s="10">
        <v>0</v>
      </c>
      <c r="M13" s="11">
        <v>23119</v>
      </c>
    </row>
    <row r="14" spans="1:13">
      <c r="A14" s="12">
        <v>1978</v>
      </c>
      <c r="B14" s="10">
        <v>6092</v>
      </c>
      <c r="C14" s="10">
        <v>5873</v>
      </c>
      <c r="D14" s="10"/>
      <c r="E14" s="11">
        <v>11965</v>
      </c>
      <c r="F14" s="10">
        <v>8031</v>
      </c>
      <c r="G14" s="10">
        <v>7649</v>
      </c>
      <c r="H14" s="10"/>
      <c r="I14" s="11">
        <v>15680</v>
      </c>
      <c r="J14" s="10">
        <v>14123</v>
      </c>
      <c r="K14" s="10">
        <v>13522</v>
      </c>
      <c r="L14" s="10">
        <v>0</v>
      </c>
      <c r="M14" s="11">
        <v>27645</v>
      </c>
    </row>
    <row r="15" spans="1:13">
      <c r="A15" s="12">
        <v>1979</v>
      </c>
      <c r="B15" s="10">
        <v>6534</v>
      </c>
      <c r="C15" s="10">
        <v>6410</v>
      </c>
      <c r="D15" s="10"/>
      <c r="E15" s="11">
        <v>12944</v>
      </c>
      <c r="F15" s="10">
        <v>9794</v>
      </c>
      <c r="G15" s="10">
        <v>8947</v>
      </c>
      <c r="H15" s="10"/>
      <c r="I15" s="11">
        <v>18741</v>
      </c>
      <c r="J15" s="10">
        <v>16328</v>
      </c>
      <c r="K15" s="10">
        <v>15357</v>
      </c>
      <c r="L15" s="10">
        <v>0</v>
      </c>
      <c r="M15" s="11">
        <v>31685</v>
      </c>
    </row>
    <row r="16" spans="1:13">
      <c r="A16" s="12">
        <v>1980</v>
      </c>
      <c r="B16" s="10">
        <v>7258</v>
      </c>
      <c r="C16" s="10">
        <v>6904</v>
      </c>
      <c r="D16" s="10"/>
      <c r="E16" s="11">
        <v>14162</v>
      </c>
      <c r="F16" s="10">
        <v>10549</v>
      </c>
      <c r="G16" s="10">
        <v>10063</v>
      </c>
      <c r="H16" s="10"/>
      <c r="I16" s="11">
        <v>20612</v>
      </c>
      <c r="J16" s="10">
        <v>17807</v>
      </c>
      <c r="K16" s="10">
        <v>16967</v>
      </c>
      <c r="L16" s="10">
        <v>0</v>
      </c>
      <c r="M16" s="11">
        <v>34774</v>
      </c>
    </row>
    <row r="17" spans="1:13">
      <c r="A17" s="12">
        <v>1981</v>
      </c>
      <c r="B17" s="10">
        <v>7656</v>
      </c>
      <c r="C17" s="10">
        <v>7347</v>
      </c>
      <c r="D17" s="10"/>
      <c r="E17" s="11">
        <v>15003</v>
      </c>
      <c r="F17" s="10">
        <v>12011</v>
      </c>
      <c r="G17" s="10">
        <v>11533</v>
      </c>
      <c r="H17" s="10"/>
      <c r="I17" s="11">
        <v>23544</v>
      </c>
      <c r="J17" s="10">
        <v>19667</v>
      </c>
      <c r="K17" s="10">
        <v>18880</v>
      </c>
      <c r="L17" s="10">
        <v>0</v>
      </c>
      <c r="M17" s="11">
        <v>38547</v>
      </c>
    </row>
    <row r="18" spans="1:13">
      <c r="A18" s="12">
        <v>1982</v>
      </c>
      <c r="B18" s="10">
        <v>8331</v>
      </c>
      <c r="C18" s="10">
        <v>7853</v>
      </c>
      <c r="D18" s="10"/>
      <c r="E18" s="11">
        <v>16184</v>
      </c>
      <c r="F18" s="10">
        <v>13045</v>
      </c>
      <c r="G18" s="10">
        <v>12732</v>
      </c>
      <c r="H18" s="10"/>
      <c r="I18" s="11">
        <v>25777</v>
      </c>
      <c r="J18" s="10">
        <v>21376</v>
      </c>
      <c r="K18" s="10">
        <v>20585</v>
      </c>
      <c r="L18" s="10">
        <v>0</v>
      </c>
      <c r="M18" s="11">
        <v>41961</v>
      </c>
    </row>
    <row r="19" spans="1:13">
      <c r="A19" s="12">
        <v>1983</v>
      </c>
      <c r="B19" s="10">
        <v>8678</v>
      </c>
      <c r="C19" s="10">
        <v>8256</v>
      </c>
      <c r="D19" s="10"/>
      <c r="E19" s="11">
        <v>16934</v>
      </c>
      <c r="F19" s="10">
        <v>13484</v>
      </c>
      <c r="G19" s="10">
        <v>13001</v>
      </c>
      <c r="H19" s="10"/>
      <c r="I19" s="11">
        <v>26485</v>
      </c>
      <c r="J19" s="10">
        <v>22162</v>
      </c>
      <c r="K19" s="10">
        <v>21257</v>
      </c>
      <c r="L19" s="10">
        <v>0</v>
      </c>
      <c r="M19" s="11">
        <v>43419</v>
      </c>
    </row>
    <row r="20" spans="1:13">
      <c r="A20" s="12">
        <v>1984</v>
      </c>
      <c r="B20" s="10">
        <v>9031</v>
      </c>
      <c r="C20" s="10">
        <v>8625</v>
      </c>
      <c r="D20" s="10"/>
      <c r="E20" s="11">
        <v>17656</v>
      </c>
      <c r="F20" s="10">
        <v>13461</v>
      </c>
      <c r="G20" s="10">
        <v>12587</v>
      </c>
      <c r="H20" s="10"/>
      <c r="I20" s="11">
        <v>26048</v>
      </c>
      <c r="J20" s="10">
        <v>22492</v>
      </c>
      <c r="K20" s="10">
        <v>21212</v>
      </c>
      <c r="L20" s="10">
        <v>0</v>
      </c>
      <c r="M20" s="11">
        <v>43704</v>
      </c>
    </row>
    <row r="21" spans="1:13">
      <c r="A21" s="12">
        <v>1985</v>
      </c>
      <c r="B21" s="10">
        <v>9034</v>
      </c>
      <c r="C21" s="10">
        <v>8733</v>
      </c>
      <c r="D21" s="10"/>
      <c r="E21" s="11">
        <v>17767</v>
      </c>
      <c r="F21" s="10">
        <v>13546</v>
      </c>
      <c r="G21" s="10">
        <v>12879</v>
      </c>
      <c r="H21" s="10"/>
      <c r="I21" s="11">
        <v>26425</v>
      </c>
      <c r="J21" s="10">
        <v>22580</v>
      </c>
      <c r="K21" s="10">
        <v>21612</v>
      </c>
      <c r="L21" s="10">
        <v>0</v>
      </c>
      <c r="M21" s="11">
        <v>44192</v>
      </c>
    </row>
    <row r="22" spans="1:13">
      <c r="A22" s="12">
        <v>1986</v>
      </c>
      <c r="B22" s="10">
        <v>9380</v>
      </c>
      <c r="C22" s="10">
        <v>8999</v>
      </c>
      <c r="D22" s="10"/>
      <c r="E22" s="11">
        <v>18379</v>
      </c>
      <c r="F22" s="10">
        <v>13810</v>
      </c>
      <c r="G22" s="10">
        <v>13271</v>
      </c>
      <c r="H22" s="10"/>
      <c r="I22" s="11">
        <v>27081</v>
      </c>
      <c r="J22" s="10">
        <v>23190</v>
      </c>
      <c r="K22" s="10">
        <v>22270</v>
      </c>
      <c r="L22" s="10">
        <v>0</v>
      </c>
      <c r="M22" s="11">
        <v>45460</v>
      </c>
    </row>
    <row r="23" spans="1:13">
      <c r="A23" s="12">
        <v>1987</v>
      </c>
      <c r="B23" s="10">
        <v>9328</v>
      </c>
      <c r="C23" s="10">
        <v>8977</v>
      </c>
      <c r="D23" s="10"/>
      <c r="E23" s="11">
        <v>18305</v>
      </c>
      <c r="F23" s="10">
        <v>15003</v>
      </c>
      <c r="G23" s="10">
        <v>14395</v>
      </c>
      <c r="H23" s="10"/>
      <c r="I23" s="11">
        <v>29398</v>
      </c>
      <c r="J23" s="10">
        <v>24331</v>
      </c>
      <c r="K23" s="10">
        <v>23372</v>
      </c>
      <c r="L23" s="10">
        <v>0</v>
      </c>
      <c r="M23" s="11">
        <v>47703</v>
      </c>
    </row>
    <row r="24" spans="1:13">
      <c r="A24" s="12">
        <v>1988</v>
      </c>
      <c r="B24" s="10">
        <v>9603</v>
      </c>
      <c r="C24" s="10">
        <v>9114</v>
      </c>
      <c r="D24" s="10"/>
      <c r="E24" s="11">
        <v>18717</v>
      </c>
      <c r="F24" s="10">
        <v>16405</v>
      </c>
      <c r="G24" s="10">
        <v>15714</v>
      </c>
      <c r="H24" s="10"/>
      <c r="I24" s="11">
        <v>32119</v>
      </c>
      <c r="J24" s="10">
        <v>26008</v>
      </c>
      <c r="K24" s="10">
        <v>24828</v>
      </c>
      <c r="L24" s="10">
        <v>0</v>
      </c>
      <c r="M24" s="11">
        <v>50836</v>
      </c>
    </row>
    <row r="25" spans="1:13">
      <c r="A25" s="12">
        <v>1989</v>
      </c>
      <c r="B25" s="10">
        <v>9625</v>
      </c>
      <c r="C25" s="10">
        <v>9327</v>
      </c>
      <c r="D25" s="10"/>
      <c r="E25" s="11">
        <v>18952</v>
      </c>
      <c r="F25" s="10">
        <v>16753</v>
      </c>
      <c r="G25" s="10">
        <v>16198</v>
      </c>
      <c r="H25" s="10"/>
      <c r="I25" s="11">
        <v>32951</v>
      </c>
      <c r="J25" s="10">
        <v>26378</v>
      </c>
      <c r="K25" s="10">
        <v>25525</v>
      </c>
      <c r="L25" s="10">
        <v>0</v>
      </c>
      <c r="M25" s="11">
        <v>51903</v>
      </c>
    </row>
    <row r="26" spans="1:13">
      <c r="A26" s="12">
        <v>1990</v>
      </c>
      <c r="B26" s="10">
        <v>9652</v>
      </c>
      <c r="C26" s="10">
        <v>9108</v>
      </c>
      <c r="D26" s="10"/>
      <c r="E26" s="11">
        <v>18760</v>
      </c>
      <c r="F26" s="10">
        <v>17218</v>
      </c>
      <c r="G26" s="10">
        <v>16286</v>
      </c>
      <c r="H26" s="10"/>
      <c r="I26" s="11">
        <v>33504</v>
      </c>
      <c r="J26" s="10">
        <v>26870</v>
      </c>
      <c r="K26" s="10">
        <v>25394</v>
      </c>
      <c r="L26" s="10">
        <v>0</v>
      </c>
      <c r="M26" s="11">
        <v>52264</v>
      </c>
    </row>
    <row r="27" spans="1:13">
      <c r="A27" s="12">
        <v>1991</v>
      </c>
      <c r="B27" s="10">
        <v>9507</v>
      </c>
      <c r="C27" s="10">
        <v>8873</v>
      </c>
      <c r="D27" s="10"/>
      <c r="E27" s="11">
        <v>18380</v>
      </c>
      <c r="F27" s="10">
        <v>15947</v>
      </c>
      <c r="G27" s="10">
        <v>15169</v>
      </c>
      <c r="H27" s="10"/>
      <c r="I27" s="11">
        <v>31116</v>
      </c>
      <c r="J27" s="10">
        <v>25454</v>
      </c>
      <c r="K27" s="10">
        <v>24042</v>
      </c>
      <c r="L27" s="10">
        <v>0</v>
      </c>
      <c r="M27" s="11">
        <v>49496</v>
      </c>
    </row>
    <row r="28" spans="1:13">
      <c r="A28" s="12">
        <v>1992</v>
      </c>
      <c r="B28" s="10">
        <v>9929</v>
      </c>
      <c r="C28" s="10">
        <v>9419</v>
      </c>
      <c r="D28" s="10"/>
      <c r="E28" s="11">
        <v>19348</v>
      </c>
      <c r="F28" s="10">
        <v>16127</v>
      </c>
      <c r="G28" s="10">
        <v>15129</v>
      </c>
      <c r="H28" s="10"/>
      <c r="I28" s="11">
        <v>31256</v>
      </c>
      <c r="J28" s="10">
        <v>26056</v>
      </c>
      <c r="K28" s="10">
        <v>24548</v>
      </c>
      <c r="L28" s="10">
        <v>0</v>
      </c>
      <c r="M28" s="11">
        <v>50604</v>
      </c>
    </row>
    <row r="29" spans="1:13">
      <c r="A29" s="12">
        <v>1993</v>
      </c>
      <c r="B29" s="10">
        <v>10119</v>
      </c>
      <c r="C29" s="10">
        <v>9752</v>
      </c>
      <c r="D29" s="10"/>
      <c r="E29" s="11">
        <v>19871</v>
      </c>
      <c r="F29" s="10">
        <v>15486</v>
      </c>
      <c r="G29" s="10">
        <v>14840</v>
      </c>
      <c r="H29" s="10"/>
      <c r="I29" s="11">
        <v>30326</v>
      </c>
      <c r="J29" s="10">
        <v>25605</v>
      </c>
      <c r="K29" s="10">
        <v>24592</v>
      </c>
      <c r="L29" s="10">
        <v>0</v>
      </c>
      <c r="M29" s="11">
        <v>50197</v>
      </c>
    </row>
    <row r="30" spans="1:13">
      <c r="A30" s="12">
        <v>1994</v>
      </c>
      <c r="B30" s="10">
        <v>10340</v>
      </c>
      <c r="C30" s="10">
        <v>9925</v>
      </c>
      <c r="D30" s="10"/>
      <c r="E30" s="11">
        <v>20265</v>
      </c>
      <c r="F30" s="10">
        <v>16507</v>
      </c>
      <c r="G30" s="10">
        <v>15668</v>
      </c>
      <c r="H30" s="10"/>
      <c r="I30" s="11">
        <v>32175</v>
      </c>
      <c r="J30" s="10">
        <v>26847</v>
      </c>
      <c r="K30" s="10">
        <v>25593</v>
      </c>
      <c r="L30" s="10">
        <v>0</v>
      </c>
      <c r="M30" s="11">
        <v>52440</v>
      </c>
    </row>
    <row r="31" spans="1:13">
      <c r="A31" s="12">
        <v>1995</v>
      </c>
      <c r="B31" s="10">
        <v>10408</v>
      </c>
      <c r="C31" s="10">
        <v>9930</v>
      </c>
      <c r="D31" s="10"/>
      <c r="E31" s="11">
        <v>20338</v>
      </c>
      <c r="F31" s="10">
        <v>14343</v>
      </c>
      <c r="G31" s="10">
        <v>13886</v>
      </c>
      <c r="H31" s="10"/>
      <c r="I31" s="11">
        <v>28229</v>
      </c>
      <c r="J31" s="10">
        <v>24751</v>
      </c>
      <c r="K31" s="10">
        <v>23816</v>
      </c>
      <c r="L31" s="10">
        <v>0</v>
      </c>
      <c r="M31" s="11">
        <v>48567</v>
      </c>
    </row>
    <row r="32" spans="1:13">
      <c r="A32" s="12">
        <v>1996</v>
      </c>
      <c r="B32" s="10">
        <v>10883</v>
      </c>
      <c r="C32" s="10">
        <v>10356</v>
      </c>
      <c r="D32" s="10"/>
      <c r="E32" s="11">
        <v>21239</v>
      </c>
      <c r="F32" s="10">
        <v>13150</v>
      </c>
      <c r="G32" s="10">
        <v>12661</v>
      </c>
      <c r="H32" s="10"/>
      <c r="I32" s="11">
        <v>25811</v>
      </c>
      <c r="J32" s="10">
        <v>24033</v>
      </c>
      <c r="K32" s="10">
        <v>23017</v>
      </c>
      <c r="L32" s="10">
        <v>0</v>
      </c>
      <c r="M32" s="11">
        <v>47050</v>
      </c>
    </row>
    <row r="33" spans="1:13">
      <c r="A33" s="12">
        <v>1997</v>
      </c>
      <c r="B33" s="10">
        <v>10637</v>
      </c>
      <c r="C33" s="10">
        <v>10151</v>
      </c>
      <c r="D33" s="10"/>
      <c r="E33" s="11">
        <v>20788</v>
      </c>
      <c r="F33" s="10">
        <v>13069</v>
      </c>
      <c r="G33" s="10">
        <v>12503</v>
      </c>
      <c r="H33" s="10"/>
      <c r="I33" s="11">
        <v>25572</v>
      </c>
      <c r="J33" s="10">
        <v>23706</v>
      </c>
      <c r="K33" s="10">
        <v>22654</v>
      </c>
      <c r="L33" s="10">
        <v>0</v>
      </c>
      <c r="M33" s="11">
        <v>46360</v>
      </c>
    </row>
    <row r="34" spans="1:13">
      <c r="A34" s="12">
        <v>1998</v>
      </c>
      <c r="B34" s="10">
        <v>10376</v>
      </c>
      <c r="C34" s="10">
        <v>9842</v>
      </c>
      <c r="D34" s="10"/>
      <c r="E34" s="11">
        <v>20218</v>
      </c>
      <c r="F34" s="10">
        <v>14202</v>
      </c>
      <c r="G34" s="10">
        <v>13716</v>
      </c>
      <c r="H34" s="10"/>
      <c r="I34" s="11">
        <v>27918</v>
      </c>
      <c r="J34" s="10">
        <v>24578</v>
      </c>
      <c r="K34" s="10">
        <v>23558</v>
      </c>
      <c r="L34" s="10">
        <v>0</v>
      </c>
      <c r="M34" s="11">
        <v>48136</v>
      </c>
    </row>
    <row r="35" spans="1:13">
      <c r="A35" s="12">
        <v>1999</v>
      </c>
      <c r="B35" s="10">
        <v>10623</v>
      </c>
      <c r="C35" s="10">
        <v>10299</v>
      </c>
      <c r="D35" s="10"/>
      <c r="E35" s="11">
        <v>20922</v>
      </c>
      <c r="F35" s="10">
        <v>14751</v>
      </c>
      <c r="G35" s="10">
        <v>13986</v>
      </c>
      <c r="H35" s="10"/>
      <c r="I35" s="11">
        <v>28737</v>
      </c>
      <c r="J35" s="10">
        <v>25374</v>
      </c>
      <c r="K35" s="10">
        <v>24285</v>
      </c>
      <c r="L35" s="10">
        <v>0</v>
      </c>
      <c r="M35" s="11">
        <v>49659</v>
      </c>
    </row>
    <row r="36" spans="1:13">
      <c r="A36" s="12">
        <v>2000</v>
      </c>
      <c r="B36" s="10">
        <v>11502</v>
      </c>
      <c r="C36" s="10">
        <v>10949</v>
      </c>
      <c r="D36" s="10"/>
      <c r="E36" s="11">
        <v>22451</v>
      </c>
      <c r="F36" s="10">
        <v>16138</v>
      </c>
      <c r="G36" s="10">
        <v>15097</v>
      </c>
      <c r="H36" s="10"/>
      <c r="I36" s="11">
        <v>31235</v>
      </c>
      <c r="J36" s="10">
        <v>27640</v>
      </c>
      <c r="K36" s="10">
        <v>26046</v>
      </c>
      <c r="L36" s="10">
        <v>0</v>
      </c>
      <c r="M36" s="11">
        <v>53686</v>
      </c>
    </row>
    <row r="37" spans="1:13">
      <c r="A37" s="12">
        <v>2001</v>
      </c>
      <c r="B37" s="10">
        <v>11825</v>
      </c>
      <c r="C37" s="10">
        <v>11384</v>
      </c>
      <c r="D37" s="10"/>
      <c r="E37" s="11">
        <v>23209</v>
      </c>
      <c r="F37" s="10">
        <v>16793</v>
      </c>
      <c r="G37" s="10">
        <v>16134</v>
      </c>
      <c r="H37" s="10"/>
      <c r="I37" s="11">
        <v>32927</v>
      </c>
      <c r="J37" s="10">
        <v>28618</v>
      </c>
      <c r="K37" s="10">
        <v>27518</v>
      </c>
      <c r="L37" s="10">
        <v>0</v>
      </c>
      <c r="M37" s="11">
        <v>56136</v>
      </c>
    </row>
    <row r="38" spans="1:13">
      <c r="A38" s="12">
        <v>2002</v>
      </c>
      <c r="B38" s="10">
        <v>12170</v>
      </c>
      <c r="C38" s="10">
        <v>11975</v>
      </c>
      <c r="D38" s="10"/>
      <c r="E38" s="11">
        <v>24145</v>
      </c>
      <c r="F38" s="10">
        <v>17338</v>
      </c>
      <c r="G38" s="10">
        <v>16587</v>
      </c>
      <c r="H38" s="10"/>
      <c r="I38" s="11">
        <v>33925</v>
      </c>
      <c r="J38" s="10">
        <v>29508</v>
      </c>
      <c r="K38" s="10">
        <v>28562</v>
      </c>
      <c r="L38" s="10">
        <v>0</v>
      </c>
      <c r="M38" s="11">
        <v>58070</v>
      </c>
    </row>
    <row r="39" spans="1:13">
      <c r="A39" s="12">
        <v>2003</v>
      </c>
      <c r="B39" s="10">
        <v>13188</v>
      </c>
      <c r="C39" s="10">
        <v>12567</v>
      </c>
      <c r="D39" s="10"/>
      <c r="E39" s="11">
        <v>25755</v>
      </c>
      <c r="F39" s="10">
        <v>18053</v>
      </c>
      <c r="G39" s="10">
        <v>17357</v>
      </c>
      <c r="H39" s="10"/>
      <c r="I39" s="11">
        <v>35410</v>
      </c>
      <c r="J39" s="10">
        <v>31241</v>
      </c>
      <c r="K39" s="10">
        <v>29924</v>
      </c>
      <c r="L39" s="10">
        <v>0</v>
      </c>
      <c r="M39" s="11">
        <v>61165</v>
      </c>
    </row>
    <row r="40" spans="1:13">
      <c r="A40" s="12">
        <v>2004</v>
      </c>
      <c r="B40" s="10">
        <v>13854</v>
      </c>
      <c r="C40" s="10">
        <v>13419</v>
      </c>
      <c r="D40" s="10"/>
      <c r="E40" s="11">
        <v>27273</v>
      </c>
      <c r="F40" s="10">
        <v>18325</v>
      </c>
      <c r="G40" s="10">
        <v>17515</v>
      </c>
      <c r="H40" s="10"/>
      <c r="I40" s="11">
        <v>35840</v>
      </c>
      <c r="J40" s="10">
        <v>32179</v>
      </c>
      <c r="K40" s="10">
        <v>30934</v>
      </c>
      <c r="L40" s="10">
        <v>0</v>
      </c>
      <c r="M40" s="11">
        <v>63113</v>
      </c>
    </row>
    <row r="41" spans="1:13">
      <c r="A41" s="12">
        <v>2005</v>
      </c>
      <c r="B41" s="10">
        <v>14310</v>
      </c>
      <c r="C41" s="10">
        <v>13712</v>
      </c>
      <c r="D41" s="10"/>
      <c r="E41" s="11">
        <v>28022</v>
      </c>
      <c r="F41" s="10">
        <v>18835</v>
      </c>
      <c r="G41" s="10">
        <v>17766</v>
      </c>
      <c r="H41" s="10"/>
      <c r="I41" s="11">
        <v>36601</v>
      </c>
      <c r="J41" s="10">
        <v>33145</v>
      </c>
      <c r="K41" s="10">
        <v>31478</v>
      </c>
      <c r="L41" s="10">
        <v>0</v>
      </c>
      <c r="M41" s="11">
        <v>64623</v>
      </c>
    </row>
    <row r="42" spans="1:13">
      <c r="A42" s="12">
        <v>2006</v>
      </c>
      <c r="B42" s="10">
        <v>14099</v>
      </c>
      <c r="C42" s="10">
        <v>13795</v>
      </c>
      <c r="D42" s="10"/>
      <c r="E42" s="11">
        <v>27903</v>
      </c>
      <c r="F42" s="10">
        <v>17951</v>
      </c>
      <c r="G42" s="10">
        <v>17115</v>
      </c>
      <c r="H42" s="10"/>
      <c r="I42" s="11">
        <v>35066</v>
      </c>
      <c r="J42" s="10">
        <v>32050</v>
      </c>
      <c r="K42" s="10">
        <v>30919</v>
      </c>
      <c r="L42" s="10">
        <v>0</v>
      </c>
      <c r="M42" s="11">
        <v>62969</v>
      </c>
    </row>
    <row r="43" spans="1:13">
      <c r="A43" s="12">
        <v>2007</v>
      </c>
      <c r="B43" s="10">
        <v>14649</v>
      </c>
      <c r="C43" s="10">
        <v>14352</v>
      </c>
      <c r="D43" s="10"/>
      <c r="E43" s="11">
        <v>29001</v>
      </c>
      <c r="F43" s="10">
        <v>19810</v>
      </c>
      <c r="G43" s="10">
        <v>18856</v>
      </c>
      <c r="H43" s="10"/>
      <c r="I43" s="11">
        <v>38666</v>
      </c>
      <c r="J43" s="10">
        <v>34459</v>
      </c>
      <c r="K43" s="10">
        <v>33208</v>
      </c>
      <c r="L43" s="10">
        <v>0</v>
      </c>
      <c r="M43" s="11">
        <v>67667</v>
      </c>
    </row>
    <row r="44" spans="1:13">
      <c r="A44" s="12">
        <v>2008</v>
      </c>
      <c r="B44" s="10">
        <v>14982</v>
      </c>
      <c r="C44" s="10">
        <v>14543</v>
      </c>
      <c r="D44" s="10"/>
      <c r="E44" s="11">
        <f>SUM(B44:C44)</f>
        <v>29525</v>
      </c>
      <c r="F44" s="10">
        <v>20279</v>
      </c>
      <c r="G44" s="10">
        <v>18963</v>
      </c>
      <c r="H44" s="10"/>
      <c r="I44" s="11">
        <f>SUM(F44:G44)</f>
        <v>39242</v>
      </c>
      <c r="J44" s="10">
        <f>B44+F44</f>
        <v>35261</v>
      </c>
      <c r="K44" s="10">
        <f>C44+G44</f>
        <v>33506</v>
      </c>
      <c r="L44" s="10">
        <v>12</v>
      </c>
      <c r="M44" s="11">
        <f>SUM(J44:L44)</f>
        <v>68779</v>
      </c>
    </row>
    <row r="45" spans="1:13">
      <c r="A45" s="12">
        <v>2009</v>
      </c>
      <c r="B45" s="10">
        <v>15958</v>
      </c>
      <c r="C45" s="10">
        <v>14990</v>
      </c>
      <c r="D45" s="10"/>
      <c r="E45" s="11">
        <v>30951</v>
      </c>
      <c r="F45" s="10">
        <v>23191</v>
      </c>
      <c r="G45" s="10">
        <v>22218</v>
      </c>
      <c r="H45" s="10"/>
      <c r="I45" s="11">
        <f>SUM(F45:G45)</f>
        <v>45409</v>
      </c>
      <c r="J45" s="10">
        <f>B45+F45</f>
        <v>39149</v>
      </c>
      <c r="K45" s="10">
        <f>C45+G45</f>
        <v>37208</v>
      </c>
      <c r="L45" s="10">
        <v>10</v>
      </c>
      <c r="M45" s="11">
        <f>SUM(J45:L45)</f>
        <v>76367</v>
      </c>
    </row>
    <row r="46" spans="1:13">
      <c r="A46" s="12">
        <v>2010</v>
      </c>
      <c r="B46" s="10">
        <v>16399</v>
      </c>
      <c r="C46" s="10">
        <v>15906</v>
      </c>
      <c r="D46" s="10"/>
      <c r="E46" s="11">
        <v>32303</v>
      </c>
      <c r="F46" s="10">
        <v>24265</v>
      </c>
      <c r="G46" s="10">
        <v>23057</v>
      </c>
      <c r="H46" s="10"/>
      <c r="I46" s="11">
        <f>SUM(F46:G46)</f>
        <v>47322</v>
      </c>
      <c r="J46" s="10">
        <f>B46+F46</f>
        <v>40664</v>
      </c>
      <c r="K46" s="10">
        <f>C46+G46</f>
        <v>38963</v>
      </c>
      <c r="L46" s="10">
        <v>0</v>
      </c>
      <c r="M46" s="11">
        <f>SUM(J46:L46)</f>
        <v>79627</v>
      </c>
    </row>
    <row r="47" spans="1:13">
      <c r="A47" s="12">
        <v>2011</v>
      </c>
      <c r="B47" s="10">
        <v>16996</v>
      </c>
      <c r="C47" s="10">
        <v>16392</v>
      </c>
      <c r="D47" s="10"/>
      <c r="E47" s="11">
        <v>33466</v>
      </c>
      <c r="F47" s="10">
        <v>25372</v>
      </c>
      <c r="G47" s="10">
        <v>24392</v>
      </c>
      <c r="H47" s="10"/>
      <c r="I47" s="11">
        <f>SUM(F47:G47)</f>
        <v>49764</v>
      </c>
      <c r="J47" s="10">
        <f>B47+F47</f>
        <v>42368</v>
      </c>
      <c r="K47" s="10">
        <f>C47+G47</f>
        <v>40784</v>
      </c>
      <c r="L47" s="10">
        <v>0</v>
      </c>
      <c r="M47" s="11">
        <f>SUM(J47:L47)</f>
        <v>83152</v>
      </c>
    </row>
    <row r="48" spans="1:13">
      <c r="A48" s="12">
        <v>2012</v>
      </c>
      <c r="B48" s="10">
        <v>17277</v>
      </c>
      <c r="C48" s="10">
        <v>16760</v>
      </c>
      <c r="D48" s="10"/>
      <c r="E48" s="11">
        <v>34040</v>
      </c>
      <c r="F48" s="10">
        <v>28238</v>
      </c>
      <c r="G48" s="10">
        <v>27303</v>
      </c>
      <c r="H48" s="10"/>
      <c r="I48" s="11">
        <f>SUM(F48:G48)</f>
        <v>55541</v>
      </c>
      <c r="J48" s="10">
        <f>B48+F48</f>
        <v>45515</v>
      </c>
      <c r="K48" s="10">
        <f>C48+G48</f>
        <v>44063</v>
      </c>
      <c r="L48" s="10">
        <v>0</v>
      </c>
      <c r="M48" s="11">
        <f>SUM(J48:L48)</f>
        <v>89578</v>
      </c>
    </row>
    <row r="49" spans="1:13">
      <c r="A49" s="12">
        <v>2013</v>
      </c>
      <c r="B49" s="10">
        <v>17257</v>
      </c>
      <c r="C49" s="10">
        <v>16708</v>
      </c>
      <c r="D49" s="10"/>
      <c r="E49" s="11">
        <v>33965</v>
      </c>
      <c r="F49" s="10">
        <v>30598</v>
      </c>
      <c r="G49" s="10">
        <v>28976</v>
      </c>
      <c r="H49" s="10"/>
      <c r="I49" s="11">
        <f>SUM(F49:G49)</f>
        <v>59574</v>
      </c>
      <c r="J49" s="10">
        <f>B49+F49</f>
        <v>47855</v>
      </c>
      <c r="K49" s="10">
        <f>C49+G49</f>
        <v>45684</v>
      </c>
      <c r="L49" s="10">
        <v>0</v>
      </c>
      <c r="M49" s="11">
        <f>SUM(J49:L49)</f>
        <v>93539</v>
      </c>
    </row>
    <row r="50" spans="1:13">
      <c r="A50" s="12">
        <v>2014</v>
      </c>
      <c r="B50" s="10">
        <v>17643</v>
      </c>
      <c r="C50" s="10">
        <v>16975</v>
      </c>
      <c r="D50" s="10"/>
      <c r="E50" s="11">
        <v>34618</v>
      </c>
      <c r="F50" s="10">
        <v>31424</v>
      </c>
      <c r="G50" s="10">
        <v>29818</v>
      </c>
      <c r="H50" s="10"/>
      <c r="I50" s="11">
        <f>SUM(F50:G50)</f>
        <v>61242</v>
      </c>
      <c r="J50" s="10">
        <f>B50+F50</f>
        <v>49067</v>
      </c>
      <c r="K50" s="10">
        <f>C50+G50</f>
        <v>46793</v>
      </c>
      <c r="L50" s="10">
        <v>0</v>
      </c>
      <c r="M50" s="11">
        <f>SUM(J50:L50)</f>
        <v>95860</v>
      </c>
    </row>
    <row r="51" spans="1:13">
      <c r="A51" s="12">
        <v>2015</v>
      </c>
      <c r="B51" s="10">
        <v>17835</v>
      </c>
      <c r="C51" s="10">
        <v>16959</v>
      </c>
      <c r="D51" s="10"/>
      <c r="E51" s="11">
        <v>34794</v>
      </c>
      <c r="F51" s="10">
        <v>32243</v>
      </c>
      <c r="G51" s="10">
        <v>30291</v>
      </c>
      <c r="H51" s="10"/>
      <c r="I51" s="11">
        <f>SUM(F51:G51)</f>
        <v>62534</v>
      </c>
      <c r="J51" s="10">
        <f>B51+F51</f>
        <v>50078</v>
      </c>
      <c r="K51" s="10">
        <f>C51+G51</f>
        <v>47250</v>
      </c>
      <c r="L51" s="10">
        <v>0</v>
      </c>
      <c r="M51" s="11">
        <f>SUM(J51:L51)</f>
        <v>97328</v>
      </c>
    </row>
    <row r="52" spans="1:13">
      <c r="A52" s="12">
        <v>2016</v>
      </c>
      <c r="B52" s="10">
        <v>17662</v>
      </c>
      <c r="C52" s="10">
        <v>16891</v>
      </c>
      <c r="D52" s="10"/>
      <c r="E52" s="11">
        <v>34553</v>
      </c>
      <c r="F52" s="10">
        <v>32972</v>
      </c>
      <c r="G52" s="10">
        <v>30774</v>
      </c>
      <c r="H52" s="10"/>
      <c r="I52" s="11">
        <f>SUM(F52:G52)</f>
        <v>63746</v>
      </c>
      <c r="J52" s="10">
        <f>B52+F52</f>
        <v>50634</v>
      </c>
      <c r="K52" s="10">
        <f>C52+G52</f>
        <v>47665</v>
      </c>
      <c r="L52" s="10">
        <v>0</v>
      </c>
      <c r="M52" s="11">
        <f>SUM(J52:L52)</f>
        <v>98299</v>
      </c>
    </row>
    <row r="53" spans="1:13">
      <c r="A53" s="12">
        <v>2017</v>
      </c>
      <c r="B53" s="10">
        <v>17462</v>
      </c>
      <c r="C53" s="10">
        <v>16834</v>
      </c>
      <c r="D53" s="10">
        <v>4</v>
      </c>
      <c r="E53" s="11">
        <v>34300</v>
      </c>
      <c r="F53" s="10">
        <v>32659</v>
      </c>
      <c r="G53" s="10">
        <v>30778</v>
      </c>
      <c r="H53" s="10">
        <v>1</v>
      </c>
      <c r="I53" s="11">
        <f>SUM(F53:H53)</f>
        <v>63438</v>
      </c>
      <c r="J53" s="10">
        <f>B53+F53</f>
        <v>50121</v>
      </c>
      <c r="K53" s="10">
        <f>C53+G53</f>
        <v>47612</v>
      </c>
      <c r="L53" s="10">
        <f>D53+H53</f>
        <v>5</v>
      </c>
      <c r="M53" s="11">
        <f>SUM(J53:L53)</f>
        <v>97738</v>
      </c>
    </row>
    <row r="54" spans="1:13">
      <c r="A54" s="12">
        <v>2018</v>
      </c>
      <c r="B54" s="10">
        <v>17218</v>
      </c>
      <c r="C54" s="10">
        <v>16482</v>
      </c>
      <c r="D54" s="10">
        <v>0</v>
      </c>
      <c r="E54" s="11">
        <f>SUM(B54:D54)</f>
        <v>33700</v>
      </c>
      <c r="F54" s="10">
        <v>31512</v>
      </c>
      <c r="G54" s="10">
        <v>30093</v>
      </c>
      <c r="H54" s="10">
        <v>4</v>
      </c>
      <c r="I54" s="11">
        <f>SUM(F54:H54)</f>
        <v>61609</v>
      </c>
      <c r="J54" s="10">
        <f>B54+F54</f>
        <v>48730</v>
      </c>
      <c r="K54" s="10">
        <f>C54+G54</f>
        <v>46575</v>
      </c>
      <c r="L54" s="10">
        <f>D54+H54</f>
        <v>4</v>
      </c>
      <c r="M54" s="11">
        <f>SUM(J54:L54)</f>
        <v>95309</v>
      </c>
    </row>
    <row r="55" spans="1:13">
      <c r="A55" s="12">
        <v>2019</v>
      </c>
      <c r="B55" s="10">
        <v>16925</v>
      </c>
      <c r="C55" s="10">
        <v>15876</v>
      </c>
      <c r="D55" s="10"/>
      <c r="E55" s="11">
        <v>32801</v>
      </c>
      <c r="F55" s="10">
        <v>31932</v>
      </c>
      <c r="G55" s="10">
        <v>29964</v>
      </c>
      <c r="H55" s="10"/>
      <c r="I55" s="11">
        <f>SUM(F55:G55)</f>
        <v>61896</v>
      </c>
      <c r="J55" s="10">
        <f>B55+F55</f>
        <v>48857</v>
      </c>
      <c r="K55" s="10">
        <f>C55+G55</f>
        <v>45840</v>
      </c>
      <c r="L55" s="10">
        <v>0</v>
      </c>
      <c r="M55" s="11">
        <f>SUM(J55:L55)</f>
        <v>94697</v>
      </c>
    </row>
    <row r="56" spans="1:13">
      <c r="A56" s="12">
        <v>2020</v>
      </c>
      <c r="B56" s="10">
        <v>16341</v>
      </c>
      <c r="C56" s="10">
        <v>15263</v>
      </c>
      <c r="D56" s="10">
        <v>0</v>
      </c>
      <c r="E56" s="11">
        <f>SUM(B56:D56)</f>
        <v>31604</v>
      </c>
      <c r="F56" s="10">
        <v>33899</v>
      </c>
      <c r="G56" s="10">
        <v>32069</v>
      </c>
      <c r="H56" s="10">
        <v>0</v>
      </c>
      <c r="I56" s="11">
        <f>SUM(F56:H56)</f>
        <v>65968</v>
      </c>
      <c r="J56" s="10">
        <f>F56+B56</f>
        <v>50240</v>
      </c>
      <c r="K56" s="10">
        <f>G56+C56</f>
        <v>47332</v>
      </c>
      <c r="L56" s="10">
        <f>H56+D56</f>
        <v>0</v>
      </c>
      <c r="M56" s="11">
        <f>SUM(J56:L56)</f>
        <v>97572</v>
      </c>
    </row>
    <row r="57" spans="1:13" ht="15.75">
      <c r="A57" s="136" t="s">
        <v>21</v>
      </c>
      <c r="B57" s="137"/>
      <c r="C57" s="138"/>
      <c r="D57" s="126"/>
      <c r="E57" s="127"/>
      <c r="F57" s="127"/>
      <c r="G57" s="127"/>
      <c r="H57" s="127"/>
      <c r="I57" s="128"/>
      <c r="J57" s="135"/>
      <c r="K57" s="14"/>
      <c r="L57" s="14"/>
      <c r="M57" s="16" t="s">
        <v>22</v>
      </c>
    </row>
    <row r="58" spans="1:13">
      <c r="A58" s="66" t="s">
        <v>103</v>
      </c>
      <c r="B58" s="67"/>
      <c r="C58" s="67"/>
      <c r="D58" s="67"/>
      <c r="E58" s="67"/>
      <c r="F58" s="67"/>
      <c r="G58" s="64" t="s">
        <v>104</v>
      </c>
      <c r="H58" s="64"/>
      <c r="I58" s="65"/>
      <c r="J58" s="65"/>
      <c r="K58" s="65"/>
      <c r="L58" s="65"/>
      <c r="M58" s="65"/>
    </row>
  </sheetData>
  <mergeCells count="12">
    <mergeCell ref="A1:M7"/>
    <mergeCell ref="A57:C57"/>
    <mergeCell ref="D57:I57"/>
    <mergeCell ref="A9:M9"/>
    <mergeCell ref="G58:M58"/>
    <mergeCell ref="A58:F58"/>
    <mergeCell ref="A8:M8"/>
    <mergeCell ref="A10:M10"/>
    <mergeCell ref="A11:A12"/>
    <mergeCell ref="F11:I11"/>
    <mergeCell ref="B11:E11"/>
    <mergeCell ref="J11:M11"/>
  </mergeCells>
  <pageMargins left="0.7" right="0.7" top="0.75" bottom="0.75" header="0.3" footer="0.3"/>
  <pageSetup paperSize="9" scale="6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V19"/>
  <sheetViews>
    <sheetView rightToLeft="1" zoomScaleNormal="100" zoomScaleSheetLayoutView="100" workbookViewId="0">
      <selection activeCell="L8" sqref="L8"/>
    </sheetView>
  </sheetViews>
  <sheetFormatPr defaultColWidth="9" defaultRowHeight="24" customHeight="1"/>
  <cols>
    <col min="1" max="1" width="13.28515625" style="1" customWidth="1"/>
    <col min="2" max="9" width="8.7109375" style="1" customWidth="1"/>
    <col min="10" max="10" width="8.42578125" style="1" customWidth="1"/>
    <col min="11" max="12" width="9" style="1"/>
    <col min="13" max="13" width="11.28515625" style="1" customWidth="1"/>
    <col min="14" max="14" width="17.42578125" style="1" customWidth="1"/>
    <col min="15" max="16384" width="9" style="1"/>
  </cols>
  <sheetData>
    <row r="1" spans="1:22" ht="24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V1" s="17"/>
    </row>
    <row r="2" spans="1:22" ht="24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22" ht="41.2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22" ht="41.25" customHeight="1">
      <c r="A4" s="70" t="s">
        <v>136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2" ht="24" customHeight="1">
      <c r="A5" s="71" t="s">
        <v>122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2"/>
      <c r="Q5" s="2"/>
      <c r="S5" s="2"/>
    </row>
    <row r="6" spans="1:22" ht="24" customHeight="1">
      <c r="A6" s="71" t="s">
        <v>278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2"/>
      <c r="Q6" s="2"/>
      <c r="S6" s="2"/>
    </row>
    <row r="7" spans="1:22" ht="24" customHeight="1">
      <c r="A7" s="85" t="s">
        <v>0</v>
      </c>
      <c r="B7" s="74" t="s">
        <v>100</v>
      </c>
      <c r="C7" s="74"/>
      <c r="D7" s="74"/>
      <c r="E7" s="74"/>
      <c r="F7" s="74" t="s">
        <v>101</v>
      </c>
      <c r="G7" s="74"/>
      <c r="H7" s="74"/>
      <c r="I7" s="74"/>
      <c r="J7" s="74" t="s">
        <v>24</v>
      </c>
      <c r="K7" s="74"/>
      <c r="L7" s="74"/>
      <c r="M7" s="74"/>
      <c r="N7" s="86" t="s">
        <v>2</v>
      </c>
      <c r="O7" s="2"/>
      <c r="Q7" s="2"/>
      <c r="S7" s="2"/>
    </row>
    <row r="8" spans="1:22" ht="38.25" customHeight="1">
      <c r="A8" s="85"/>
      <c r="B8" s="7" t="s">
        <v>15</v>
      </c>
      <c r="C8" s="7" t="s">
        <v>16</v>
      </c>
      <c r="D8" s="8" t="s">
        <v>23</v>
      </c>
      <c r="E8" s="7" t="s">
        <v>20</v>
      </c>
      <c r="F8" s="7" t="s">
        <v>15</v>
      </c>
      <c r="G8" s="7" t="s">
        <v>16</v>
      </c>
      <c r="H8" s="8" t="s">
        <v>23</v>
      </c>
      <c r="I8" s="7" t="s">
        <v>20</v>
      </c>
      <c r="J8" s="7" t="s">
        <v>15</v>
      </c>
      <c r="K8" s="7" t="s">
        <v>16</v>
      </c>
      <c r="L8" s="8" t="s">
        <v>23</v>
      </c>
      <c r="M8" s="7" t="s">
        <v>25</v>
      </c>
      <c r="N8" s="86"/>
      <c r="O8" s="2"/>
      <c r="Q8" s="2"/>
      <c r="S8" s="2"/>
    </row>
    <row r="9" spans="1:22" ht="24" customHeight="1">
      <c r="A9" s="22" t="s">
        <v>3</v>
      </c>
      <c r="B9" s="10">
        <v>62</v>
      </c>
      <c r="C9" s="10">
        <v>55</v>
      </c>
      <c r="D9" s="10">
        <v>1</v>
      </c>
      <c r="E9" s="11">
        <f>C9+B9+1</f>
        <v>118</v>
      </c>
      <c r="F9" s="10">
        <v>75</v>
      </c>
      <c r="G9" s="10">
        <v>69</v>
      </c>
      <c r="H9" s="10">
        <v>1</v>
      </c>
      <c r="I9" s="11">
        <f>G9+F9+1</f>
        <v>145</v>
      </c>
      <c r="J9" s="10">
        <f>F9+B9</f>
        <v>137</v>
      </c>
      <c r="K9" s="10">
        <f>G9+C9</f>
        <v>124</v>
      </c>
      <c r="L9" s="10">
        <f>H9+D9</f>
        <v>2</v>
      </c>
      <c r="M9" s="11">
        <f>I9+E9</f>
        <v>263</v>
      </c>
      <c r="N9" s="19" t="s">
        <v>4</v>
      </c>
      <c r="O9" s="2"/>
      <c r="Q9" s="2"/>
      <c r="S9" s="2"/>
    </row>
    <row r="10" spans="1:22" ht="24" customHeight="1">
      <c r="A10" s="22" t="s">
        <v>5</v>
      </c>
      <c r="B10" s="10">
        <v>19</v>
      </c>
      <c r="C10" s="10">
        <v>14</v>
      </c>
      <c r="D10" s="10">
        <v>0</v>
      </c>
      <c r="E10" s="11">
        <f t="shared" ref="E10:E15" si="0">C10+B10</f>
        <v>33</v>
      </c>
      <c r="F10" s="10">
        <v>74</v>
      </c>
      <c r="G10" s="10">
        <v>56</v>
      </c>
      <c r="H10" s="10">
        <v>0</v>
      </c>
      <c r="I10" s="11">
        <f t="shared" ref="I10:I15" si="1">G10+F10</f>
        <v>130</v>
      </c>
      <c r="J10" s="10">
        <f t="shared" ref="J10:J15" si="2">F10+B10</f>
        <v>93</v>
      </c>
      <c r="K10" s="10">
        <f t="shared" ref="K10:K15" si="3">G10+C10</f>
        <v>70</v>
      </c>
      <c r="L10" s="10">
        <f t="shared" ref="L10:L15" si="4">H10+D10</f>
        <v>0</v>
      </c>
      <c r="M10" s="11">
        <f t="shared" ref="M10:M15" si="5">I10+E10</f>
        <v>163</v>
      </c>
      <c r="N10" s="19" t="s">
        <v>6</v>
      </c>
      <c r="O10" s="2"/>
      <c r="Q10" s="2"/>
      <c r="S10" s="2"/>
    </row>
    <row r="11" spans="1:22" ht="24" customHeight="1">
      <c r="A11" s="22" t="s">
        <v>7</v>
      </c>
      <c r="B11" s="10">
        <v>11</v>
      </c>
      <c r="C11" s="10">
        <v>7</v>
      </c>
      <c r="D11" s="10">
        <v>0</v>
      </c>
      <c r="E11" s="11">
        <f t="shared" si="0"/>
        <v>18</v>
      </c>
      <c r="F11" s="10">
        <v>38</v>
      </c>
      <c r="G11" s="10">
        <v>29</v>
      </c>
      <c r="H11" s="10">
        <v>0</v>
      </c>
      <c r="I11" s="11">
        <f t="shared" si="1"/>
        <v>67</v>
      </c>
      <c r="J11" s="10">
        <f t="shared" si="2"/>
        <v>49</v>
      </c>
      <c r="K11" s="10">
        <f t="shared" si="3"/>
        <v>36</v>
      </c>
      <c r="L11" s="10">
        <f t="shared" si="4"/>
        <v>0</v>
      </c>
      <c r="M11" s="11">
        <f t="shared" si="5"/>
        <v>85</v>
      </c>
      <c r="N11" s="19" t="s">
        <v>8</v>
      </c>
      <c r="O11" s="2"/>
      <c r="Q11" s="2"/>
      <c r="S11" s="2"/>
    </row>
    <row r="12" spans="1:22" ht="24" customHeight="1">
      <c r="A12" s="22" t="s">
        <v>9</v>
      </c>
      <c r="B12" s="10">
        <v>4</v>
      </c>
      <c r="C12" s="10">
        <v>2</v>
      </c>
      <c r="D12" s="10">
        <v>0</v>
      </c>
      <c r="E12" s="11">
        <f t="shared" si="0"/>
        <v>6</v>
      </c>
      <c r="F12" s="10">
        <v>22</v>
      </c>
      <c r="G12" s="10">
        <v>15</v>
      </c>
      <c r="H12" s="10">
        <v>0</v>
      </c>
      <c r="I12" s="11">
        <f t="shared" si="1"/>
        <v>37</v>
      </c>
      <c r="J12" s="10">
        <f t="shared" si="2"/>
        <v>26</v>
      </c>
      <c r="K12" s="10">
        <f t="shared" si="3"/>
        <v>17</v>
      </c>
      <c r="L12" s="10">
        <f t="shared" si="4"/>
        <v>0</v>
      </c>
      <c r="M12" s="11">
        <f t="shared" si="5"/>
        <v>43</v>
      </c>
      <c r="N12" s="19" t="s">
        <v>10</v>
      </c>
      <c r="O12" s="2"/>
      <c r="Q12" s="2"/>
      <c r="S12" s="2"/>
    </row>
    <row r="13" spans="1:22" ht="24" customHeight="1">
      <c r="A13" s="22" t="s">
        <v>11</v>
      </c>
      <c r="B13" s="10">
        <v>3</v>
      </c>
      <c r="C13" s="10">
        <v>0</v>
      </c>
      <c r="D13" s="10">
        <v>0</v>
      </c>
      <c r="E13" s="11">
        <f t="shared" si="0"/>
        <v>3</v>
      </c>
      <c r="F13" s="10">
        <v>2</v>
      </c>
      <c r="G13" s="10">
        <v>1</v>
      </c>
      <c r="H13" s="10">
        <v>0</v>
      </c>
      <c r="I13" s="11">
        <f t="shared" si="1"/>
        <v>3</v>
      </c>
      <c r="J13" s="10">
        <f t="shared" si="2"/>
        <v>5</v>
      </c>
      <c r="K13" s="10">
        <f t="shared" si="3"/>
        <v>1</v>
      </c>
      <c r="L13" s="10">
        <f t="shared" si="4"/>
        <v>0</v>
      </c>
      <c r="M13" s="11">
        <f t="shared" si="5"/>
        <v>6</v>
      </c>
      <c r="N13" s="19" t="s">
        <v>92</v>
      </c>
    </row>
    <row r="14" spans="1:22" ht="24" customHeight="1">
      <c r="A14" s="22" t="s">
        <v>12</v>
      </c>
      <c r="B14" s="10">
        <v>15</v>
      </c>
      <c r="C14" s="10">
        <v>6</v>
      </c>
      <c r="D14" s="10">
        <v>0</v>
      </c>
      <c r="E14" s="11">
        <f t="shared" si="0"/>
        <v>21</v>
      </c>
      <c r="F14" s="10">
        <v>6</v>
      </c>
      <c r="G14" s="10">
        <v>7</v>
      </c>
      <c r="H14" s="10">
        <v>0</v>
      </c>
      <c r="I14" s="11">
        <f t="shared" si="1"/>
        <v>13</v>
      </c>
      <c r="J14" s="10">
        <f t="shared" si="2"/>
        <v>21</v>
      </c>
      <c r="K14" s="10">
        <f t="shared" si="3"/>
        <v>13</v>
      </c>
      <c r="L14" s="10">
        <f t="shared" si="4"/>
        <v>0</v>
      </c>
      <c r="M14" s="11">
        <f t="shared" si="5"/>
        <v>34</v>
      </c>
      <c r="N14" s="19" t="s">
        <v>13</v>
      </c>
    </row>
    <row r="15" spans="1:22" ht="24" customHeight="1">
      <c r="A15" s="22" t="s">
        <v>14</v>
      </c>
      <c r="B15" s="10">
        <v>10</v>
      </c>
      <c r="C15" s="10">
        <v>7</v>
      </c>
      <c r="D15" s="10">
        <v>0</v>
      </c>
      <c r="E15" s="11">
        <f t="shared" si="0"/>
        <v>17</v>
      </c>
      <c r="F15" s="10">
        <v>4</v>
      </c>
      <c r="G15" s="10">
        <v>2</v>
      </c>
      <c r="H15" s="10">
        <v>0</v>
      </c>
      <c r="I15" s="11">
        <f t="shared" si="1"/>
        <v>6</v>
      </c>
      <c r="J15" s="10">
        <f t="shared" si="2"/>
        <v>14</v>
      </c>
      <c r="K15" s="10">
        <f t="shared" si="3"/>
        <v>9</v>
      </c>
      <c r="L15" s="10">
        <f t="shared" si="4"/>
        <v>0</v>
      </c>
      <c r="M15" s="11">
        <f t="shared" si="5"/>
        <v>23</v>
      </c>
      <c r="N15" s="19" t="s">
        <v>93</v>
      </c>
    </row>
    <row r="16" spans="1:22" ht="24" customHeight="1">
      <c r="A16" s="39" t="s">
        <v>19</v>
      </c>
      <c r="B16" s="11">
        <f>SUM(B9:B15)</f>
        <v>124</v>
      </c>
      <c r="C16" s="11">
        <f t="shared" ref="C16:M16" si="6">SUM(C9:C15)</f>
        <v>91</v>
      </c>
      <c r="D16" s="11">
        <f t="shared" si="6"/>
        <v>1</v>
      </c>
      <c r="E16" s="11">
        <f t="shared" si="6"/>
        <v>216</v>
      </c>
      <c r="F16" s="11">
        <f t="shared" si="6"/>
        <v>221</v>
      </c>
      <c r="G16" s="11">
        <f t="shared" si="6"/>
        <v>179</v>
      </c>
      <c r="H16" s="11">
        <f t="shared" si="6"/>
        <v>1</v>
      </c>
      <c r="I16" s="11">
        <f t="shared" si="6"/>
        <v>401</v>
      </c>
      <c r="J16" s="11">
        <f t="shared" si="6"/>
        <v>345</v>
      </c>
      <c r="K16" s="11">
        <f t="shared" si="6"/>
        <v>270</v>
      </c>
      <c r="L16" s="11">
        <f t="shared" si="6"/>
        <v>2</v>
      </c>
      <c r="M16" s="11">
        <f t="shared" si="6"/>
        <v>617</v>
      </c>
      <c r="N16" s="7" t="s">
        <v>94</v>
      </c>
    </row>
    <row r="17" spans="1:14" ht="24" customHeight="1">
      <c r="A17" s="56" t="s">
        <v>102</v>
      </c>
      <c r="B17" s="15"/>
      <c r="C17" s="15"/>
      <c r="D17" s="68"/>
      <c r="E17" s="68"/>
      <c r="F17" s="68"/>
      <c r="G17" s="68"/>
      <c r="H17" s="68"/>
      <c r="I17" s="68"/>
      <c r="J17" s="68"/>
      <c r="K17" s="16"/>
      <c r="L17" s="16"/>
      <c r="M17" s="16"/>
      <c r="N17" s="16" t="s">
        <v>117</v>
      </c>
    </row>
    <row r="18" spans="1:14" ht="24" customHeight="1">
      <c r="A18" s="66" t="s">
        <v>103</v>
      </c>
      <c r="B18" s="67"/>
      <c r="C18" s="67"/>
      <c r="D18" s="67"/>
      <c r="E18" s="67"/>
      <c r="F18" s="67"/>
      <c r="G18" s="129"/>
      <c r="H18" s="129"/>
      <c r="I18" s="64" t="s">
        <v>104</v>
      </c>
      <c r="J18" s="64"/>
      <c r="K18" s="64"/>
      <c r="L18" s="64"/>
      <c r="M18" s="64"/>
      <c r="N18" s="64"/>
    </row>
    <row r="19" spans="1:14" ht="24" customHeight="1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13">
    <mergeCell ref="A1:N3"/>
    <mergeCell ref="A4:N4"/>
    <mergeCell ref="A18:F18"/>
    <mergeCell ref="I18:N18"/>
    <mergeCell ref="A5:N5"/>
    <mergeCell ref="A6:N6"/>
    <mergeCell ref="N7:N8"/>
    <mergeCell ref="B7:E7"/>
    <mergeCell ref="F7:I7"/>
    <mergeCell ref="J7:M7"/>
    <mergeCell ref="A7:A8"/>
    <mergeCell ref="D17:J17"/>
    <mergeCell ref="G18:H18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T17"/>
  <sheetViews>
    <sheetView rightToLeft="1" zoomScale="70" zoomScaleNormal="70" zoomScaleSheetLayoutView="70" workbookViewId="0">
      <selection activeCell="N17" sqref="A1:N17"/>
    </sheetView>
  </sheetViews>
  <sheetFormatPr defaultColWidth="9" defaultRowHeight="24" customHeight="1"/>
  <cols>
    <col min="1" max="1" width="47.85546875" style="1" customWidth="1"/>
    <col min="2" max="12" width="8.7109375" style="1" customWidth="1"/>
    <col min="13" max="13" width="11.42578125" style="1" customWidth="1"/>
    <col min="14" max="14" width="56.42578125" style="1" customWidth="1"/>
    <col min="15" max="16384" width="9" style="1"/>
  </cols>
  <sheetData>
    <row r="1" spans="1:20" ht="24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20" ht="24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20" ht="58.5" customHeigh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20" ht="57" customHeight="1">
      <c r="A4" s="70" t="s">
        <v>136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0" ht="24" customHeight="1">
      <c r="A5" s="71" t="s">
        <v>120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2"/>
      <c r="Q5" s="2"/>
      <c r="S5" s="2"/>
    </row>
    <row r="6" spans="1:20" ht="24" customHeight="1">
      <c r="A6" s="71" t="s">
        <v>121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2"/>
      <c r="Q6" s="2"/>
      <c r="S6" s="2"/>
    </row>
    <row r="7" spans="1:20" ht="24" customHeight="1">
      <c r="A7" s="85" t="s">
        <v>96</v>
      </c>
      <c r="B7" s="74" t="s">
        <v>100</v>
      </c>
      <c r="C7" s="74"/>
      <c r="D7" s="74"/>
      <c r="E7" s="74"/>
      <c r="F7" s="74" t="s">
        <v>101</v>
      </c>
      <c r="G7" s="74"/>
      <c r="H7" s="74"/>
      <c r="I7" s="74"/>
      <c r="J7" s="74" t="s">
        <v>24</v>
      </c>
      <c r="K7" s="74"/>
      <c r="L7" s="74"/>
      <c r="M7" s="74"/>
      <c r="N7" s="86" t="s">
        <v>97</v>
      </c>
      <c r="O7" s="2"/>
      <c r="Q7" s="2"/>
      <c r="S7" s="2"/>
    </row>
    <row r="8" spans="1:20" ht="42" customHeight="1">
      <c r="A8" s="85"/>
      <c r="B8" s="7" t="s">
        <v>15</v>
      </c>
      <c r="C8" s="7" t="s">
        <v>16</v>
      </c>
      <c r="D8" s="8" t="s">
        <v>23</v>
      </c>
      <c r="E8" s="7" t="s">
        <v>20</v>
      </c>
      <c r="F8" s="7" t="s">
        <v>15</v>
      </c>
      <c r="G8" s="7" t="s">
        <v>16</v>
      </c>
      <c r="H8" s="8" t="s">
        <v>23</v>
      </c>
      <c r="I8" s="7" t="s">
        <v>20</v>
      </c>
      <c r="J8" s="7" t="s">
        <v>15</v>
      </c>
      <c r="K8" s="7" t="s">
        <v>16</v>
      </c>
      <c r="L8" s="8" t="s">
        <v>23</v>
      </c>
      <c r="M8" s="7" t="s">
        <v>25</v>
      </c>
      <c r="N8" s="86"/>
      <c r="O8" s="2"/>
      <c r="Q8" s="2"/>
      <c r="S8" s="2"/>
    </row>
    <row r="9" spans="1:20" ht="24" customHeight="1">
      <c r="A9" s="35" t="s">
        <v>32</v>
      </c>
      <c r="B9" s="10">
        <v>16925</v>
      </c>
      <c r="C9" s="10">
        <v>15876</v>
      </c>
      <c r="D9" s="10">
        <v>0</v>
      </c>
      <c r="E9" s="11">
        <v>32801</v>
      </c>
      <c r="F9" s="10">
        <v>31932</v>
      </c>
      <c r="G9" s="10">
        <v>29964</v>
      </c>
      <c r="H9" s="10">
        <v>0</v>
      </c>
      <c r="I9" s="11">
        <v>61896</v>
      </c>
      <c r="J9" s="10">
        <v>48857</v>
      </c>
      <c r="K9" s="10">
        <v>45840</v>
      </c>
      <c r="L9" s="10">
        <v>0</v>
      </c>
      <c r="M9" s="11">
        <v>94697</v>
      </c>
      <c r="N9" s="19" t="s">
        <v>98</v>
      </c>
      <c r="O9" s="2"/>
      <c r="Q9" s="2"/>
      <c r="S9" s="2"/>
    </row>
    <row r="10" spans="1:20" s="4" customFormat="1" ht="24" customHeight="1">
      <c r="A10" s="35" t="s">
        <v>29</v>
      </c>
      <c r="B10" s="10">
        <v>69</v>
      </c>
      <c r="C10" s="10">
        <v>53</v>
      </c>
      <c r="D10" s="10">
        <v>0</v>
      </c>
      <c r="E10" s="11">
        <v>122</v>
      </c>
      <c r="F10" s="23">
        <v>126</v>
      </c>
      <c r="G10" s="23">
        <v>91</v>
      </c>
      <c r="H10" s="23">
        <v>1</v>
      </c>
      <c r="I10" s="11">
        <v>218</v>
      </c>
      <c r="J10" s="10">
        <f t="shared" ref="J10:K12" si="0">F10+B10</f>
        <v>195</v>
      </c>
      <c r="K10" s="10">
        <f t="shared" si="0"/>
        <v>144</v>
      </c>
      <c r="L10" s="10">
        <v>1</v>
      </c>
      <c r="M10" s="11">
        <f>I10+E10</f>
        <v>340</v>
      </c>
      <c r="N10" s="19" t="s">
        <v>33</v>
      </c>
      <c r="O10" s="2"/>
      <c r="P10" s="1"/>
      <c r="Q10" s="2"/>
      <c r="R10" s="1"/>
      <c r="S10" s="2"/>
      <c r="T10" s="1"/>
    </row>
    <row r="11" spans="1:20" s="4" customFormat="1" ht="24" customHeight="1">
      <c r="A11" s="35" t="s">
        <v>30</v>
      </c>
      <c r="B11" s="10">
        <v>100</v>
      </c>
      <c r="C11" s="10">
        <v>72</v>
      </c>
      <c r="D11" s="10">
        <v>1</v>
      </c>
      <c r="E11" s="11">
        <v>173</v>
      </c>
      <c r="F11" s="23">
        <v>179</v>
      </c>
      <c r="G11" s="23">
        <v>143</v>
      </c>
      <c r="H11" s="23">
        <v>1</v>
      </c>
      <c r="I11" s="11">
        <v>323</v>
      </c>
      <c r="J11" s="10">
        <f t="shared" si="0"/>
        <v>279</v>
      </c>
      <c r="K11" s="10">
        <f t="shared" si="0"/>
        <v>215</v>
      </c>
      <c r="L11" s="10">
        <v>2</v>
      </c>
      <c r="M11" s="11">
        <f>I11+E11</f>
        <v>496</v>
      </c>
      <c r="N11" s="19" t="s">
        <v>34</v>
      </c>
      <c r="O11" s="2"/>
      <c r="P11" s="1"/>
      <c r="Q11" s="2"/>
      <c r="R11" s="1"/>
      <c r="S11" s="2"/>
      <c r="T11" s="1"/>
    </row>
    <row r="12" spans="1:20" s="4" customFormat="1" ht="24" customHeight="1">
      <c r="A12" s="35" t="s">
        <v>31</v>
      </c>
      <c r="B12" s="10">
        <v>124</v>
      </c>
      <c r="C12" s="10">
        <v>91</v>
      </c>
      <c r="D12" s="10"/>
      <c r="E12" s="11">
        <f>C12+B12+1</f>
        <v>216</v>
      </c>
      <c r="F12" s="23">
        <v>221</v>
      </c>
      <c r="G12" s="23">
        <v>179</v>
      </c>
      <c r="H12" s="23"/>
      <c r="I12" s="11">
        <f>G12+F12+1</f>
        <v>401</v>
      </c>
      <c r="J12" s="10">
        <f t="shared" si="0"/>
        <v>345</v>
      </c>
      <c r="K12" s="10">
        <f t="shared" si="0"/>
        <v>270</v>
      </c>
      <c r="L12" s="10"/>
      <c r="M12" s="11">
        <f>I12+E12</f>
        <v>617</v>
      </c>
      <c r="N12" s="19" t="s">
        <v>35</v>
      </c>
      <c r="O12" s="2"/>
      <c r="P12" s="1"/>
      <c r="Q12" s="2"/>
      <c r="R12" s="1"/>
      <c r="S12" s="2"/>
      <c r="T12" s="1"/>
    </row>
    <row r="13" spans="1:20" ht="24" customHeight="1">
      <c r="A13" s="36" t="s">
        <v>105</v>
      </c>
      <c r="B13" s="37">
        <f>(B10/B9)*1000</f>
        <v>4.0768094534711965</v>
      </c>
      <c r="C13" s="37">
        <f>(C10/C9)*1000</f>
        <v>3.3383723859914336</v>
      </c>
      <c r="D13" s="37">
        <v>0</v>
      </c>
      <c r="E13" s="38">
        <f>(E10/E9)*1000</f>
        <v>3.7193987988171093</v>
      </c>
      <c r="F13" s="37">
        <f>(F10/F9)*1000</f>
        <v>3.9458850056369785</v>
      </c>
      <c r="G13" s="37">
        <f>(G10/G9)*1000</f>
        <v>3.0369777065812307</v>
      </c>
      <c r="H13" s="37">
        <v>0</v>
      </c>
      <c r="I13" s="38">
        <f>(I10/I9)*1000</f>
        <v>3.5220369652320023</v>
      </c>
      <c r="J13" s="37">
        <f>(J10/J9)*1000</f>
        <v>3.9912397404670772</v>
      </c>
      <c r="K13" s="37">
        <f>(K10/K9)*1000</f>
        <v>3.1413612565445028</v>
      </c>
      <c r="L13" s="37">
        <v>0</v>
      </c>
      <c r="M13" s="38">
        <f>(M10/M9)*1000</f>
        <v>3.5903988510723677</v>
      </c>
      <c r="N13" s="34" t="s">
        <v>108</v>
      </c>
    </row>
    <row r="14" spans="1:20" ht="24" customHeight="1">
      <c r="A14" s="36" t="s">
        <v>106</v>
      </c>
      <c r="B14" s="37">
        <f>(B11/B9)*1000</f>
        <v>5.9084194977843429</v>
      </c>
      <c r="C14" s="37">
        <f>(C11/C9)*1000</f>
        <v>4.5351473922902494</v>
      </c>
      <c r="D14" s="37">
        <v>0</v>
      </c>
      <c r="E14" s="38">
        <f>(E11/E9)*1000</f>
        <v>5.2742294442242619</v>
      </c>
      <c r="F14" s="37">
        <f>(F11/F9)*1000</f>
        <v>5.6056620318176131</v>
      </c>
      <c r="G14" s="37">
        <f>(G11/G9)*1000</f>
        <v>4.7723935389133629</v>
      </c>
      <c r="H14" s="37">
        <v>0</v>
      </c>
      <c r="I14" s="38">
        <f>(I11/I9)*1000</f>
        <v>5.2184309163758558</v>
      </c>
      <c r="J14" s="37">
        <f>(J11/J9)*1000</f>
        <v>5.7105430132836643</v>
      </c>
      <c r="K14" s="37">
        <f>(K11/K9)*1000</f>
        <v>4.6902268760907511</v>
      </c>
      <c r="L14" s="37">
        <v>0</v>
      </c>
      <c r="M14" s="38">
        <f>(M11/M9)*1000</f>
        <v>5.237758323917336</v>
      </c>
      <c r="N14" s="34" t="s">
        <v>109</v>
      </c>
    </row>
    <row r="15" spans="1:20" ht="24" customHeight="1">
      <c r="A15" s="36" t="s">
        <v>107</v>
      </c>
      <c r="B15" s="37">
        <f>(B12/B9)*1000</f>
        <v>7.3264401772525849</v>
      </c>
      <c r="C15" s="37">
        <f>(C12/C9)*1000</f>
        <v>5.7319223985890648</v>
      </c>
      <c r="D15" s="37">
        <v>0</v>
      </c>
      <c r="E15" s="38">
        <f>(E12/E9)*1000</f>
        <v>6.5851650864302913</v>
      </c>
      <c r="F15" s="37">
        <f>(F12/F9)*1000</f>
        <v>6.920957033696606</v>
      </c>
      <c r="G15" s="37">
        <f>(G12/G9)*1000</f>
        <v>5.9738352689894541</v>
      </c>
      <c r="H15" s="37">
        <v>0</v>
      </c>
      <c r="I15" s="38">
        <f>(I12/I9)*1000</f>
        <v>6.4786092800827202</v>
      </c>
      <c r="J15" s="37">
        <f>(J12/J9)*1000</f>
        <v>7.0614241562109825</v>
      </c>
      <c r="K15" s="37">
        <f>(K12/K9)*1000</f>
        <v>5.8900523560209423</v>
      </c>
      <c r="L15" s="37">
        <v>0</v>
      </c>
      <c r="M15" s="38">
        <f>(M12/M9)*1000</f>
        <v>6.515517915034267</v>
      </c>
      <c r="N15" s="34" t="s">
        <v>110</v>
      </c>
    </row>
    <row r="16" spans="1:20" ht="24" customHeight="1">
      <c r="A16" s="54" t="s">
        <v>102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6" t="s">
        <v>117</v>
      </c>
    </row>
    <row r="17" spans="1:14" ht="24" customHeight="1">
      <c r="A17" s="66" t="s">
        <v>103</v>
      </c>
      <c r="B17" s="67"/>
      <c r="C17" s="67"/>
      <c r="D17" s="67"/>
      <c r="E17" s="67"/>
      <c r="F17" s="67"/>
      <c r="G17" s="129"/>
      <c r="H17" s="129"/>
      <c r="I17" s="129"/>
      <c r="J17" s="129"/>
      <c r="K17" s="129"/>
      <c r="L17" s="129"/>
      <c r="M17" s="129"/>
      <c r="N17" s="55" t="s">
        <v>279</v>
      </c>
    </row>
  </sheetData>
  <mergeCells count="12">
    <mergeCell ref="A1:N3"/>
    <mergeCell ref="A4:N4"/>
    <mergeCell ref="A17:F17"/>
    <mergeCell ref="A5:N5"/>
    <mergeCell ref="A6:N6"/>
    <mergeCell ref="A7:A8"/>
    <mergeCell ref="B7:E7"/>
    <mergeCell ref="F7:I7"/>
    <mergeCell ref="J7:M7"/>
    <mergeCell ref="N7:N8"/>
    <mergeCell ref="B16:M16"/>
    <mergeCell ref="G17:M17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M44"/>
  <sheetViews>
    <sheetView rightToLeft="1" zoomScale="115" zoomScaleNormal="115" zoomScaleSheetLayoutView="85" workbookViewId="0">
      <selection activeCell="N2" sqref="N2"/>
    </sheetView>
  </sheetViews>
  <sheetFormatPr defaultColWidth="9" defaultRowHeight="24" customHeight="1"/>
  <cols>
    <col min="1" max="1" width="13.42578125" style="1" customWidth="1"/>
    <col min="2" max="2" width="9.85546875" style="1" customWidth="1"/>
    <col min="3" max="3" width="8.7109375" style="1" customWidth="1"/>
    <col min="4" max="4" width="12.140625" style="1" bestFit="1" customWidth="1"/>
    <col min="5" max="7" width="8.7109375" style="1" customWidth="1"/>
    <col min="8" max="8" width="12.140625" style="1" bestFit="1" customWidth="1"/>
    <col min="9" max="11" width="8.7109375" style="1" customWidth="1"/>
    <col min="12" max="12" width="12.140625" style="1" bestFit="1" customWidth="1"/>
    <col min="13" max="13" width="10.28515625" style="1" customWidth="1"/>
    <col min="14" max="16384" width="9" style="1"/>
  </cols>
  <sheetData>
    <row r="1" spans="1:13" ht="24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5.7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57.7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40.5" customHeight="1">
      <c r="A4" s="70" t="s">
        <v>136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ht="24" customHeight="1">
      <c r="A5" s="71" t="s">
        <v>133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24" customHeight="1">
      <c r="A6" s="72" t="s">
        <v>134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24" customHeight="1">
      <c r="A7" s="73" t="s">
        <v>99</v>
      </c>
      <c r="B7" s="74" t="s">
        <v>118</v>
      </c>
      <c r="C7" s="74"/>
      <c r="D7" s="74"/>
      <c r="E7" s="74"/>
      <c r="F7" s="74" t="s">
        <v>115</v>
      </c>
      <c r="G7" s="74"/>
      <c r="H7" s="74"/>
      <c r="I7" s="74"/>
      <c r="J7" s="74" t="s">
        <v>119</v>
      </c>
      <c r="K7" s="74"/>
      <c r="L7" s="74"/>
      <c r="M7" s="74"/>
    </row>
    <row r="8" spans="1:13" ht="24" customHeight="1">
      <c r="A8" s="74"/>
      <c r="B8" s="7" t="s">
        <v>15</v>
      </c>
      <c r="C8" s="7" t="s">
        <v>16</v>
      </c>
      <c r="D8" s="7" t="s">
        <v>138</v>
      </c>
      <c r="E8" s="7" t="s">
        <v>20</v>
      </c>
      <c r="F8" s="7" t="s">
        <v>15</v>
      </c>
      <c r="G8" s="7" t="s">
        <v>16</v>
      </c>
      <c r="H8" s="7" t="s">
        <v>138</v>
      </c>
      <c r="I8" s="7" t="s">
        <v>20</v>
      </c>
      <c r="J8" s="7" t="s">
        <v>15</v>
      </c>
      <c r="K8" s="7" t="s">
        <v>16</v>
      </c>
      <c r="L8" s="7" t="s">
        <v>138</v>
      </c>
      <c r="M8" s="7" t="s">
        <v>25</v>
      </c>
    </row>
    <row r="9" spans="1:13" ht="24" customHeight="1">
      <c r="A9" s="18">
        <v>1986</v>
      </c>
      <c r="B9" s="9">
        <v>903</v>
      </c>
      <c r="C9" s="9">
        <v>527</v>
      </c>
      <c r="D9" s="10">
        <v>0</v>
      </c>
      <c r="E9" s="7">
        <v>1430</v>
      </c>
      <c r="F9" s="9">
        <v>1332</v>
      </c>
      <c r="G9" s="9">
        <v>460</v>
      </c>
      <c r="H9" s="10">
        <v>0</v>
      </c>
      <c r="I9" s="7">
        <v>1792</v>
      </c>
      <c r="J9" s="9">
        <v>2235</v>
      </c>
      <c r="K9" s="9">
        <v>987</v>
      </c>
      <c r="L9" s="10">
        <v>0</v>
      </c>
      <c r="M9" s="7">
        <v>3222</v>
      </c>
    </row>
    <row r="10" spans="1:13" ht="24" customHeight="1">
      <c r="A10" s="18">
        <v>1987</v>
      </c>
      <c r="B10" s="9">
        <v>895</v>
      </c>
      <c r="C10" s="9">
        <v>507</v>
      </c>
      <c r="D10" s="10">
        <v>0</v>
      </c>
      <c r="E10" s="7">
        <v>1402</v>
      </c>
      <c r="F10" s="9">
        <v>1418</v>
      </c>
      <c r="G10" s="9">
        <v>436</v>
      </c>
      <c r="H10" s="10">
        <v>0</v>
      </c>
      <c r="I10" s="7">
        <v>1829</v>
      </c>
      <c r="J10" s="9">
        <v>2288</v>
      </c>
      <c r="K10" s="9">
        <v>943</v>
      </c>
      <c r="L10" s="10">
        <v>0</v>
      </c>
      <c r="M10" s="7">
        <v>3231</v>
      </c>
    </row>
    <row r="11" spans="1:13" ht="24" customHeight="1">
      <c r="A11" s="18">
        <v>1988</v>
      </c>
      <c r="B11" s="9">
        <v>941</v>
      </c>
      <c r="C11" s="9">
        <v>587</v>
      </c>
      <c r="D11" s="10">
        <v>0</v>
      </c>
      <c r="E11" s="7">
        <v>1528</v>
      </c>
      <c r="F11" s="14"/>
      <c r="G11" s="9">
        <v>501</v>
      </c>
      <c r="H11" s="10">
        <v>0</v>
      </c>
      <c r="I11" s="7">
        <v>1919</v>
      </c>
      <c r="J11" s="9">
        <v>2359</v>
      </c>
      <c r="K11" s="9">
        <v>1088</v>
      </c>
      <c r="L11" s="10">
        <v>0</v>
      </c>
      <c r="M11" s="7">
        <v>3447</v>
      </c>
    </row>
    <row r="12" spans="1:13" ht="24" customHeight="1">
      <c r="A12" s="18">
        <v>1989</v>
      </c>
      <c r="B12" s="9">
        <v>947</v>
      </c>
      <c r="C12" s="9">
        <v>603</v>
      </c>
      <c r="D12" s="10">
        <v>0</v>
      </c>
      <c r="E12" s="7">
        <v>1550</v>
      </c>
      <c r="F12" s="9">
        <v>1523</v>
      </c>
      <c r="G12" s="9">
        <v>567</v>
      </c>
      <c r="H12" s="10">
        <v>0</v>
      </c>
      <c r="I12" s="7">
        <v>2090</v>
      </c>
      <c r="J12" s="9">
        <v>2470</v>
      </c>
      <c r="K12" s="9">
        <v>1170</v>
      </c>
      <c r="L12" s="10">
        <v>0</v>
      </c>
      <c r="M12" s="7">
        <v>3640</v>
      </c>
    </row>
    <row r="13" spans="1:13" ht="24" customHeight="1">
      <c r="A13" s="18">
        <v>1990</v>
      </c>
      <c r="B13" s="9">
        <v>1029</v>
      </c>
      <c r="C13" s="9">
        <v>585</v>
      </c>
      <c r="D13" s="10">
        <v>0</v>
      </c>
      <c r="E13" s="7">
        <v>1614</v>
      </c>
      <c r="F13" s="9">
        <v>1718</v>
      </c>
      <c r="G13" s="9">
        <v>606</v>
      </c>
      <c r="H13" s="10">
        <v>0</v>
      </c>
      <c r="I13" s="7">
        <v>2324</v>
      </c>
      <c r="J13" s="9">
        <v>2747</v>
      </c>
      <c r="K13" s="9">
        <v>1191</v>
      </c>
      <c r="L13" s="10">
        <v>0</v>
      </c>
      <c r="M13" s="7">
        <v>3938</v>
      </c>
    </row>
    <row r="14" spans="1:13" ht="24" customHeight="1">
      <c r="A14" s="18">
        <v>1991</v>
      </c>
      <c r="B14" s="9">
        <v>1069</v>
      </c>
      <c r="C14" s="9">
        <v>607</v>
      </c>
      <c r="D14" s="10">
        <v>0</v>
      </c>
      <c r="E14" s="7">
        <v>1676</v>
      </c>
      <c r="F14" s="9">
        <v>1772</v>
      </c>
      <c r="G14" s="9">
        <v>578</v>
      </c>
      <c r="H14" s="10">
        <v>0</v>
      </c>
      <c r="I14" s="7">
        <v>2350</v>
      </c>
      <c r="J14" s="9">
        <v>2841</v>
      </c>
      <c r="K14" s="9">
        <v>1185</v>
      </c>
      <c r="L14" s="10">
        <v>0</v>
      </c>
      <c r="M14" s="7">
        <v>4026</v>
      </c>
    </row>
    <row r="15" spans="1:13" ht="24" customHeight="1">
      <c r="A15" s="18">
        <v>1992</v>
      </c>
      <c r="B15" s="9">
        <v>1127</v>
      </c>
      <c r="C15" s="9">
        <v>655</v>
      </c>
      <c r="D15" s="10">
        <v>0</v>
      </c>
      <c r="E15" s="7">
        <v>1782</v>
      </c>
      <c r="F15" s="9">
        <v>1879</v>
      </c>
      <c r="G15" s="9">
        <v>611</v>
      </c>
      <c r="H15" s="10">
        <v>0</v>
      </c>
      <c r="I15" s="7">
        <v>2490</v>
      </c>
      <c r="J15" s="9">
        <v>3006</v>
      </c>
      <c r="K15" s="9">
        <v>1265</v>
      </c>
      <c r="L15" s="10">
        <v>0</v>
      </c>
      <c r="M15" s="7">
        <v>4271</v>
      </c>
    </row>
    <row r="16" spans="1:13" ht="24" customHeight="1">
      <c r="A16" s="18">
        <v>1993</v>
      </c>
      <c r="B16" s="9">
        <v>1148</v>
      </c>
      <c r="C16" s="9">
        <v>630</v>
      </c>
      <c r="D16" s="10">
        <v>0</v>
      </c>
      <c r="E16" s="7">
        <v>1778</v>
      </c>
      <c r="F16" s="9">
        <v>1932</v>
      </c>
      <c r="G16" s="9">
        <v>632</v>
      </c>
      <c r="H16" s="10">
        <v>0</v>
      </c>
      <c r="I16" s="7">
        <v>2564</v>
      </c>
      <c r="J16" s="9">
        <v>3080</v>
      </c>
      <c r="K16" s="9">
        <v>1262</v>
      </c>
      <c r="L16" s="10">
        <v>0</v>
      </c>
      <c r="M16" s="7">
        <v>4342</v>
      </c>
    </row>
    <row r="17" spans="1:13" ht="24" customHeight="1">
      <c r="A17" s="18">
        <v>1994</v>
      </c>
      <c r="B17" s="9">
        <v>1127</v>
      </c>
      <c r="C17" s="9">
        <v>606</v>
      </c>
      <c r="D17" s="10">
        <v>0</v>
      </c>
      <c r="E17" s="7">
        <v>1733</v>
      </c>
      <c r="F17" s="9">
        <v>2230</v>
      </c>
      <c r="G17" s="9">
        <v>621</v>
      </c>
      <c r="H17" s="10">
        <v>0</v>
      </c>
      <c r="I17" s="7">
        <v>2851</v>
      </c>
      <c r="J17" s="9">
        <v>3357</v>
      </c>
      <c r="K17" s="9">
        <v>1227</v>
      </c>
      <c r="L17" s="10">
        <v>0</v>
      </c>
      <c r="M17" s="7">
        <v>4584</v>
      </c>
    </row>
    <row r="18" spans="1:13" ht="24" customHeight="1">
      <c r="A18" s="18">
        <v>1995</v>
      </c>
      <c r="B18" s="9">
        <v>1189</v>
      </c>
      <c r="C18" s="9">
        <v>672</v>
      </c>
      <c r="D18" s="10">
        <v>0</v>
      </c>
      <c r="E18" s="7">
        <v>1861</v>
      </c>
      <c r="F18" s="9">
        <v>2321</v>
      </c>
      <c r="G18" s="9">
        <v>597</v>
      </c>
      <c r="H18" s="10">
        <v>0</v>
      </c>
      <c r="I18" s="7">
        <v>2918</v>
      </c>
      <c r="J18" s="9">
        <v>3510</v>
      </c>
      <c r="K18" s="9">
        <v>1269</v>
      </c>
      <c r="L18" s="10">
        <v>0</v>
      </c>
      <c r="M18" s="7">
        <v>4779</v>
      </c>
    </row>
    <row r="19" spans="1:13" ht="24" customHeight="1">
      <c r="A19" s="18">
        <v>1996</v>
      </c>
      <c r="B19" s="9">
        <v>1164</v>
      </c>
      <c r="C19" s="9">
        <v>753</v>
      </c>
      <c r="D19" s="10">
        <v>0</v>
      </c>
      <c r="E19" s="7">
        <v>1917</v>
      </c>
      <c r="F19" s="9">
        <v>2218</v>
      </c>
      <c r="G19" s="9">
        <v>650</v>
      </c>
      <c r="H19" s="10">
        <v>0</v>
      </c>
      <c r="I19" s="7">
        <v>2868</v>
      </c>
      <c r="J19" s="9">
        <v>3382</v>
      </c>
      <c r="K19" s="9">
        <v>1403</v>
      </c>
      <c r="L19" s="10">
        <v>0</v>
      </c>
      <c r="M19" s="7">
        <v>4785</v>
      </c>
    </row>
    <row r="20" spans="1:13" ht="24" customHeight="1">
      <c r="A20" s="18">
        <v>1997</v>
      </c>
      <c r="B20" s="9">
        <v>1206</v>
      </c>
      <c r="C20" s="9">
        <v>704</v>
      </c>
      <c r="D20" s="10">
        <v>0</v>
      </c>
      <c r="E20" s="7">
        <v>1910</v>
      </c>
      <c r="F20" s="9">
        <v>2347</v>
      </c>
      <c r="G20" s="9">
        <v>621</v>
      </c>
      <c r="H20" s="10">
        <v>0</v>
      </c>
      <c r="I20" s="7">
        <v>2968</v>
      </c>
      <c r="J20" s="9">
        <v>3553</v>
      </c>
      <c r="K20" s="9">
        <v>1325</v>
      </c>
      <c r="L20" s="10">
        <v>0</v>
      </c>
      <c r="M20" s="7">
        <v>4878</v>
      </c>
    </row>
    <row r="21" spans="1:13" ht="24" customHeight="1">
      <c r="A21" s="18">
        <v>1998</v>
      </c>
      <c r="B21" s="9">
        <v>1237</v>
      </c>
      <c r="C21" s="9">
        <v>727</v>
      </c>
      <c r="D21" s="10">
        <v>0</v>
      </c>
      <c r="E21" s="7">
        <v>1964</v>
      </c>
      <c r="F21" s="9">
        <v>2404</v>
      </c>
      <c r="G21" s="9">
        <v>665</v>
      </c>
      <c r="H21" s="10">
        <v>0</v>
      </c>
      <c r="I21" s="7">
        <v>3069</v>
      </c>
      <c r="J21" s="9">
        <v>3641</v>
      </c>
      <c r="K21" s="9">
        <v>1392</v>
      </c>
      <c r="L21" s="10">
        <v>0</v>
      </c>
      <c r="M21" s="7">
        <v>5033</v>
      </c>
    </row>
    <row r="22" spans="1:13" ht="24" customHeight="1">
      <c r="A22" s="18">
        <v>1999</v>
      </c>
      <c r="B22" s="9">
        <v>1265</v>
      </c>
      <c r="C22" s="9">
        <v>785</v>
      </c>
      <c r="D22" s="10">
        <v>0</v>
      </c>
      <c r="E22" s="7">
        <v>2050</v>
      </c>
      <c r="F22" s="9">
        <v>2463</v>
      </c>
      <c r="G22" s="9">
        <v>681</v>
      </c>
      <c r="H22" s="10">
        <v>0</v>
      </c>
      <c r="I22" s="7">
        <v>3144</v>
      </c>
      <c r="J22" s="9">
        <v>3728</v>
      </c>
      <c r="K22" s="9">
        <v>1466</v>
      </c>
      <c r="L22" s="10">
        <v>0</v>
      </c>
      <c r="M22" s="7">
        <v>5194</v>
      </c>
    </row>
    <row r="23" spans="1:13" ht="24" customHeight="1">
      <c r="A23" s="18">
        <v>2000</v>
      </c>
      <c r="B23" s="9">
        <v>1326</v>
      </c>
      <c r="C23" s="9">
        <v>832</v>
      </c>
      <c r="D23" s="10">
        <v>0</v>
      </c>
      <c r="E23" s="7">
        <v>2158</v>
      </c>
      <c r="F23" s="9">
        <v>2590</v>
      </c>
      <c r="G23" s="9">
        <v>648</v>
      </c>
      <c r="H23" s="10">
        <v>0</v>
      </c>
      <c r="I23" s="7">
        <v>3238</v>
      </c>
      <c r="J23" s="9">
        <v>3916</v>
      </c>
      <c r="K23" s="9">
        <v>1480</v>
      </c>
      <c r="L23" s="10">
        <v>0</v>
      </c>
      <c r="M23" s="7">
        <v>5396</v>
      </c>
    </row>
    <row r="24" spans="1:13" ht="24" customHeight="1">
      <c r="A24" s="18">
        <v>2001</v>
      </c>
      <c r="B24" s="9">
        <v>1341</v>
      </c>
      <c r="C24" s="9">
        <v>831</v>
      </c>
      <c r="D24" s="10">
        <v>0</v>
      </c>
      <c r="E24" s="7">
        <v>2172</v>
      </c>
      <c r="F24" s="9">
        <v>2792</v>
      </c>
      <c r="G24" s="9">
        <v>813</v>
      </c>
      <c r="H24" s="10">
        <v>0</v>
      </c>
      <c r="I24" s="7">
        <v>3605</v>
      </c>
      <c r="J24" s="9">
        <v>4133</v>
      </c>
      <c r="K24" s="9">
        <v>1644</v>
      </c>
      <c r="L24" s="10">
        <v>0</v>
      </c>
      <c r="M24" s="7">
        <v>5777</v>
      </c>
    </row>
    <row r="25" spans="1:13" ht="24" customHeight="1">
      <c r="A25" s="18">
        <v>2002</v>
      </c>
      <c r="B25" s="9">
        <v>1318</v>
      </c>
      <c r="C25" s="9">
        <v>817</v>
      </c>
      <c r="D25" s="10">
        <v>0</v>
      </c>
      <c r="E25" s="7">
        <v>2135</v>
      </c>
      <c r="F25" s="9">
        <v>3069</v>
      </c>
      <c r="G25" s="9">
        <v>790</v>
      </c>
      <c r="H25" s="10">
        <v>0</v>
      </c>
      <c r="I25" s="7">
        <v>3859</v>
      </c>
      <c r="J25" s="9">
        <v>4387</v>
      </c>
      <c r="K25" s="9">
        <v>1607</v>
      </c>
      <c r="L25" s="10">
        <v>0</v>
      </c>
      <c r="M25" s="7">
        <v>5994</v>
      </c>
    </row>
    <row r="26" spans="1:13" ht="24" customHeight="1">
      <c r="A26" s="18">
        <v>2003</v>
      </c>
      <c r="B26" s="9">
        <v>1420</v>
      </c>
      <c r="C26" s="9">
        <v>896</v>
      </c>
      <c r="D26" s="10">
        <v>0</v>
      </c>
      <c r="E26" s="7">
        <v>2316</v>
      </c>
      <c r="F26" s="9">
        <v>2885</v>
      </c>
      <c r="G26" s="9">
        <v>801</v>
      </c>
      <c r="H26" s="10">
        <v>0</v>
      </c>
      <c r="I26" s="7">
        <v>3686</v>
      </c>
      <c r="J26" s="9">
        <v>4305</v>
      </c>
      <c r="K26" s="9">
        <v>1697</v>
      </c>
      <c r="L26" s="10">
        <v>0</v>
      </c>
      <c r="M26" s="7">
        <v>6002</v>
      </c>
    </row>
    <row r="27" spans="1:13" ht="24" customHeight="1">
      <c r="A27" s="18">
        <v>2004</v>
      </c>
      <c r="B27" s="9">
        <v>1314</v>
      </c>
      <c r="C27" s="9">
        <v>889</v>
      </c>
      <c r="D27" s="10">
        <v>0</v>
      </c>
      <c r="E27" s="7">
        <v>2203</v>
      </c>
      <c r="F27" s="9">
        <v>3058</v>
      </c>
      <c r="G27" s="9">
        <v>862</v>
      </c>
      <c r="H27" s="10">
        <v>0</v>
      </c>
      <c r="I27" s="7">
        <v>3920</v>
      </c>
      <c r="J27" s="9">
        <v>4372</v>
      </c>
      <c r="K27" s="9">
        <v>1751</v>
      </c>
      <c r="L27" s="10">
        <v>0</v>
      </c>
      <c r="M27" s="7">
        <v>6183</v>
      </c>
    </row>
    <row r="28" spans="1:13" ht="24" customHeight="1">
      <c r="A28" s="18">
        <v>2005</v>
      </c>
      <c r="B28" s="9">
        <v>1263</v>
      </c>
      <c r="C28" s="9">
        <v>888</v>
      </c>
      <c r="D28" s="10">
        <v>0</v>
      </c>
      <c r="E28" s="7">
        <v>2151</v>
      </c>
      <c r="F28" s="9">
        <v>3292</v>
      </c>
      <c r="G28" s="9">
        <v>918</v>
      </c>
      <c r="H28" s="10">
        <v>0</v>
      </c>
      <c r="I28" s="7">
        <v>4210</v>
      </c>
      <c r="J28" s="9">
        <v>4555</v>
      </c>
      <c r="K28" s="9">
        <v>1806</v>
      </c>
      <c r="L28" s="10">
        <v>0</v>
      </c>
      <c r="M28" s="7">
        <v>6361</v>
      </c>
    </row>
    <row r="29" spans="1:13" ht="24" customHeight="1">
      <c r="A29" s="18">
        <v>2006</v>
      </c>
      <c r="B29" s="9">
        <v>1372</v>
      </c>
      <c r="C29" s="9">
        <v>874</v>
      </c>
      <c r="D29" s="10">
        <v>0</v>
      </c>
      <c r="E29" s="7">
        <v>2246</v>
      </c>
      <c r="F29" s="9">
        <v>3315</v>
      </c>
      <c r="G29" s="9">
        <v>922</v>
      </c>
      <c r="H29" s="10">
        <v>0</v>
      </c>
      <c r="I29" s="7">
        <v>4237</v>
      </c>
      <c r="J29" s="9">
        <v>4687</v>
      </c>
      <c r="K29" s="9">
        <v>1796</v>
      </c>
      <c r="L29" s="10">
        <v>0</v>
      </c>
      <c r="M29" s="7">
        <v>6483</v>
      </c>
    </row>
    <row r="30" spans="1:13" ht="24" customHeight="1">
      <c r="A30" s="18">
        <v>2007</v>
      </c>
      <c r="B30" s="9">
        <v>1564</v>
      </c>
      <c r="C30" s="9">
        <v>941</v>
      </c>
      <c r="D30" s="10">
        <v>0</v>
      </c>
      <c r="E30" s="7">
        <v>2505</v>
      </c>
      <c r="F30" s="9">
        <v>3884</v>
      </c>
      <c r="G30" s="9">
        <v>997</v>
      </c>
      <c r="H30" s="10">
        <v>0</v>
      </c>
      <c r="I30" s="7">
        <v>4881</v>
      </c>
      <c r="J30" s="9">
        <v>5468</v>
      </c>
      <c r="K30" s="9">
        <v>1946</v>
      </c>
      <c r="L30" s="10">
        <v>0</v>
      </c>
      <c r="M30" s="7">
        <v>7442</v>
      </c>
    </row>
    <row r="31" spans="1:13" ht="24" customHeight="1">
      <c r="A31" s="18">
        <v>2008</v>
      </c>
      <c r="B31" s="9">
        <v>1527</v>
      </c>
      <c r="C31" s="9">
        <v>894</v>
      </c>
      <c r="D31" s="10">
        <v>0</v>
      </c>
      <c r="E31" s="7">
        <v>2421</v>
      </c>
      <c r="F31" s="9">
        <v>4253</v>
      </c>
      <c r="G31" s="9">
        <v>1081</v>
      </c>
      <c r="H31" s="10">
        <v>0</v>
      </c>
      <c r="I31" s="7">
        <v>5334</v>
      </c>
      <c r="J31" s="9">
        <v>5780</v>
      </c>
      <c r="K31" s="9">
        <v>1975</v>
      </c>
      <c r="L31" s="10">
        <v>0</v>
      </c>
      <c r="M31" s="7">
        <v>7755</v>
      </c>
    </row>
    <row r="32" spans="1:13" ht="24" customHeight="1">
      <c r="A32" s="18">
        <v>2009</v>
      </c>
      <c r="B32" s="9">
        <v>1495</v>
      </c>
      <c r="C32" s="9">
        <v>906</v>
      </c>
      <c r="D32" s="10">
        <v>0</v>
      </c>
      <c r="E32" s="7">
        <v>2401</v>
      </c>
      <c r="F32" s="9">
        <v>4353</v>
      </c>
      <c r="G32" s="9">
        <v>1034</v>
      </c>
      <c r="H32" s="10">
        <v>0</v>
      </c>
      <c r="I32" s="7">
        <v>5388</v>
      </c>
      <c r="J32" s="9">
        <v>5848</v>
      </c>
      <c r="K32" s="9">
        <v>1940</v>
      </c>
      <c r="L32" s="10">
        <v>0</v>
      </c>
      <c r="M32" s="7">
        <v>7789</v>
      </c>
    </row>
    <row r="33" spans="1:13" ht="24" customHeight="1">
      <c r="A33" s="18">
        <v>2010</v>
      </c>
      <c r="B33" s="9">
        <v>1366</v>
      </c>
      <c r="C33" s="9">
        <v>973</v>
      </c>
      <c r="D33" s="10">
        <v>0</v>
      </c>
      <c r="E33" s="7">
        <v>2339</v>
      </c>
      <c r="F33" s="9">
        <v>3915</v>
      </c>
      <c r="G33" s="9">
        <v>1159</v>
      </c>
      <c r="H33" s="10">
        <v>0</v>
      </c>
      <c r="I33" s="7">
        <v>5074</v>
      </c>
      <c r="J33" s="9">
        <v>5281</v>
      </c>
      <c r="K33" s="9">
        <v>2132</v>
      </c>
      <c r="L33" s="10">
        <v>0</v>
      </c>
      <c r="M33" s="7">
        <f t="shared" ref="M33:M41" si="0">SUM(J33:L33)</f>
        <v>7413</v>
      </c>
    </row>
    <row r="34" spans="1:13" ht="24" customHeight="1">
      <c r="A34" s="18">
        <v>2011</v>
      </c>
      <c r="B34" s="9">
        <v>1397</v>
      </c>
      <c r="C34" s="9">
        <v>940</v>
      </c>
      <c r="D34" s="10">
        <v>0</v>
      </c>
      <c r="E34" s="7">
        <v>2327</v>
      </c>
      <c r="F34" s="9">
        <v>3859</v>
      </c>
      <c r="G34" s="9">
        <v>1163</v>
      </c>
      <c r="H34" s="10">
        <v>7</v>
      </c>
      <c r="I34" s="7">
        <v>5019</v>
      </c>
      <c r="J34" s="9">
        <f t="shared" ref="J34:J41" si="1">B34+F34</f>
        <v>5256</v>
      </c>
      <c r="K34" s="9">
        <f t="shared" ref="K34:K41" si="2">C34+G34</f>
        <v>2103</v>
      </c>
      <c r="L34" s="10">
        <f t="shared" ref="L34:L41" si="3">D34+H34</f>
        <v>7</v>
      </c>
      <c r="M34" s="7">
        <f t="shared" si="0"/>
        <v>7366</v>
      </c>
    </row>
    <row r="35" spans="1:13" ht="24" customHeight="1">
      <c r="A35" s="18">
        <v>2012</v>
      </c>
      <c r="B35" s="9">
        <v>1432</v>
      </c>
      <c r="C35" s="9">
        <v>910</v>
      </c>
      <c r="D35" s="10">
        <v>0</v>
      </c>
      <c r="E35" s="7">
        <v>2342</v>
      </c>
      <c r="F35" s="9">
        <v>4015</v>
      </c>
      <c r="G35" s="9">
        <v>1336</v>
      </c>
      <c r="H35" s="10">
        <v>9</v>
      </c>
      <c r="I35" s="7">
        <v>5349</v>
      </c>
      <c r="J35" s="9">
        <f t="shared" si="1"/>
        <v>5447</v>
      </c>
      <c r="K35" s="9">
        <f t="shared" si="2"/>
        <v>2246</v>
      </c>
      <c r="L35" s="10">
        <f t="shared" si="3"/>
        <v>9</v>
      </c>
      <c r="M35" s="7">
        <f t="shared" si="0"/>
        <v>7702</v>
      </c>
    </row>
    <row r="36" spans="1:13" ht="24" customHeight="1">
      <c r="A36" s="18">
        <v>2013</v>
      </c>
      <c r="B36" s="9">
        <v>1391</v>
      </c>
      <c r="C36" s="9">
        <v>948</v>
      </c>
      <c r="D36" s="10">
        <v>0</v>
      </c>
      <c r="E36" s="7">
        <v>2340</v>
      </c>
      <c r="F36" s="9">
        <v>4235</v>
      </c>
      <c r="G36" s="9">
        <v>1440</v>
      </c>
      <c r="H36" s="10">
        <v>1</v>
      </c>
      <c r="I36" s="7">
        <v>5675</v>
      </c>
      <c r="J36" s="9">
        <f t="shared" si="1"/>
        <v>5626</v>
      </c>
      <c r="K36" s="9">
        <f t="shared" si="2"/>
        <v>2388</v>
      </c>
      <c r="L36" s="10">
        <f t="shared" si="3"/>
        <v>1</v>
      </c>
      <c r="M36" s="7">
        <f t="shared" si="0"/>
        <v>8015</v>
      </c>
    </row>
    <row r="37" spans="1:13" ht="24" customHeight="1">
      <c r="A37" s="18">
        <v>2014</v>
      </c>
      <c r="B37" s="9">
        <v>1471</v>
      </c>
      <c r="C37" s="9">
        <v>998</v>
      </c>
      <c r="D37" s="10">
        <v>0</v>
      </c>
      <c r="E37" s="7">
        <v>2469</v>
      </c>
      <c r="F37" s="9">
        <v>4371</v>
      </c>
      <c r="G37" s="9">
        <v>1420</v>
      </c>
      <c r="H37" s="10">
        <v>5</v>
      </c>
      <c r="I37" s="7">
        <v>5786</v>
      </c>
      <c r="J37" s="9">
        <f t="shared" si="1"/>
        <v>5842</v>
      </c>
      <c r="K37" s="9">
        <f t="shared" si="2"/>
        <v>2418</v>
      </c>
      <c r="L37" s="10">
        <f t="shared" si="3"/>
        <v>5</v>
      </c>
      <c r="M37" s="7">
        <f t="shared" si="0"/>
        <v>8265</v>
      </c>
    </row>
    <row r="38" spans="1:13" ht="24" customHeight="1">
      <c r="A38" s="18">
        <v>2015</v>
      </c>
      <c r="B38" s="9">
        <v>1610</v>
      </c>
      <c r="C38" s="9">
        <v>1038</v>
      </c>
      <c r="D38" s="10">
        <v>0</v>
      </c>
      <c r="E38" s="7">
        <v>2648</v>
      </c>
      <c r="F38" s="9">
        <v>4590</v>
      </c>
      <c r="G38" s="9">
        <v>1517</v>
      </c>
      <c r="H38" s="10">
        <v>0</v>
      </c>
      <c r="I38" s="7">
        <v>6382</v>
      </c>
      <c r="J38" s="9">
        <v>6200</v>
      </c>
      <c r="K38" s="9">
        <v>2555</v>
      </c>
      <c r="L38" s="10">
        <v>0</v>
      </c>
      <c r="M38" s="7">
        <f t="shared" si="0"/>
        <v>8755</v>
      </c>
    </row>
    <row r="39" spans="1:13" ht="24" customHeight="1">
      <c r="A39" s="18">
        <v>2016</v>
      </c>
      <c r="B39" s="9">
        <v>1555</v>
      </c>
      <c r="C39" s="9">
        <v>1051</v>
      </c>
      <c r="D39" s="10">
        <v>0</v>
      </c>
      <c r="E39" s="7">
        <v>2648</v>
      </c>
      <c r="F39" s="9">
        <v>4813</v>
      </c>
      <c r="G39" s="9">
        <v>1569</v>
      </c>
      <c r="H39" s="10">
        <v>0</v>
      </c>
      <c r="I39" s="7">
        <v>6382</v>
      </c>
      <c r="J39" s="9">
        <f t="shared" si="1"/>
        <v>6368</v>
      </c>
      <c r="K39" s="9">
        <f t="shared" si="2"/>
        <v>2620</v>
      </c>
      <c r="L39" s="10">
        <f t="shared" si="3"/>
        <v>0</v>
      </c>
      <c r="M39" s="7">
        <f t="shared" si="0"/>
        <v>8988</v>
      </c>
    </row>
    <row r="40" spans="1:13" s="3" customFormat="1" ht="24" customHeight="1">
      <c r="A40" s="18">
        <v>2017</v>
      </c>
      <c r="B40" s="9">
        <v>1500</v>
      </c>
      <c r="C40" s="9">
        <v>1043</v>
      </c>
      <c r="D40" s="10">
        <v>4</v>
      </c>
      <c r="E40" s="7">
        <v>2547</v>
      </c>
      <c r="F40" s="9">
        <v>4668</v>
      </c>
      <c r="G40" s="9">
        <v>1611</v>
      </c>
      <c r="H40" s="10">
        <v>0</v>
      </c>
      <c r="I40" s="7">
        <v>6272</v>
      </c>
      <c r="J40" s="9">
        <f t="shared" si="1"/>
        <v>6168</v>
      </c>
      <c r="K40" s="9">
        <f t="shared" si="2"/>
        <v>2654</v>
      </c>
      <c r="L40" s="10">
        <f t="shared" si="3"/>
        <v>4</v>
      </c>
      <c r="M40" s="7">
        <f t="shared" si="0"/>
        <v>8826</v>
      </c>
    </row>
    <row r="41" spans="1:13" ht="24" customHeight="1">
      <c r="A41" s="18">
        <v>2018</v>
      </c>
      <c r="B41" s="9">
        <v>1423</v>
      </c>
      <c r="C41" s="9">
        <v>974</v>
      </c>
      <c r="D41" s="10">
        <v>0</v>
      </c>
      <c r="E41" s="7">
        <v>2397</v>
      </c>
      <c r="F41" s="9">
        <v>4807</v>
      </c>
      <c r="G41" s="9">
        <v>1580</v>
      </c>
      <c r="H41" s="10">
        <v>0</v>
      </c>
      <c r="I41" s="7">
        <v>6387</v>
      </c>
      <c r="J41" s="9">
        <f t="shared" si="1"/>
        <v>6230</v>
      </c>
      <c r="K41" s="9">
        <f t="shared" si="2"/>
        <v>2554</v>
      </c>
      <c r="L41" s="10">
        <f t="shared" si="3"/>
        <v>0</v>
      </c>
      <c r="M41" s="7">
        <f t="shared" si="0"/>
        <v>8784</v>
      </c>
    </row>
    <row r="42" spans="1:13" ht="24" customHeight="1">
      <c r="A42" s="18">
        <v>2019</v>
      </c>
      <c r="B42" s="9">
        <v>1420</v>
      </c>
      <c r="C42" s="9">
        <v>995</v>
      </c>
      <c r="D42" s="10">
        <v>1</v>
      </c>
      <c r="E42" s="7">
        <v>2416</v>
      </c>
      <c r="F42" s="9">
        <v>4900</v>
      </c>
      <c r="G42" s="9">
        <v>1688</v>
      </c>
      <c r="H42" s="10">
        <v>2</v>
      </c>
      <c r="I42" s="7">
        <v>6590</v>
      </c>
      <c r="J42" s="9">
        <f>B42+F42</f>
        <v>6320</v>
      </c>
      <c r="K42" s="9">
        <f>C42+G42</f>
        <v>2683</v>
      </c>
      <c r="L42" s="10">
        <f>D42+H42</f>
        <v>3</v>
      </c>
      <c r="M42" s="7">
        <f>SUM(J42:L42)</f>
        <v>9006</v>
      </c>
    </row>
    <row r="43" spans="1:13" ht="24" customHeight="1">
      <c r="A43" s="13" t="s">
        <v>21</v>
      </c>
      <c r="B43" s="14"/>
      <c r="C43" s="68"/>
      <c r="D43" s="68"/>
      <c r="E43" s="68"/>
      <c r="F43" s="68"/>
      <c r="G43" s="68"/>
      <c r="H43" s="68"/>
      <c r="I43" s="68"/>
      <c r="J43" s="68"/>
      <c r="K43" s="14"/>
      <c r="L43" s="14"/>
      <c r="M43" s="16" t="s">
        <v>22</v>
      </c>
    </row>
    <row r="44" spans="1:13" ht="24" customHeight="1">
      <c r="A44" s="66" t="s">
        <v>103</v>
      </c>
      <c r="B44" s="67"/>
      <c r="C44" s="67"/>
      <c r="D44" s="67"/>
      <c r="E44" s="67"/>
      <c r="F44" s="67"/>
      <c r="G44" s="64" t="s">
        <v>104</v>
      </c>
      <c r="H44" s="64"/>
      <c r="I44" s="65"/>
      <c r="J44" s="65"/>
      <c r="K44" s="65"/>
      <c r="L44" s="65"/>
      <c r="M44" s="65"/>
    </row>
  </sheetData>
  <mergeCells count="11">
    <mergeCell ref="A1:M3"/>
    <mergeCell ref="A4:M4"/>
    <mergeCell ref="A44:F44"/>
    <mergeCell ref="G44:M44"/>
    <mergeCell ref="A5:M5"/>
    <mergeCell ref="A6:M6"/>
    <mergeCell ref="A7:A8"/>
    <mergeCell ref="B7:E7"/>
    <mergeCell ref="F7:I7"/>
    <mergeCell ref="J7:M7"/>
    <mergeCell ref="C43:J43"/>
  </mergeCells>
  <pageMargins left="0.7" right="0.7" top="0.75" bottom="0.75" header="0.3" footer="0.3"/>
  <pageSetup paperSize="9"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T17"/>
  <sheetViews>
    <sheetView rightToLeft="1" zoomScale="55" zoomScaleNormal="55" zoomScaleSheetLayoutView="100" workbookViewId="0">
      <selection activeCell="M6" sqref="M6"/>
    </sheetView>
  </sheetViews>
  <sheetFormatPr defaultColWidth="9" defaultRowHeight="24" customHeight="1"/>
  <cols>
    <col min="1" max="1" width="13.42578125" style="1" customWidth="1"/>
    <col min="2" max="2" width="9.85546875" style="1" customWidth="1"/>
    <col min="3" max="9" width="8.7109375" style="1" customWidth="1"/>
    <col min="10" max="10" width="11.140625" style="1" customWidth="1"/>
    <col min="11" max="11" width="14.85546875" style="1" customWidth="1"/>
    <col min="12" max="16384" width="9" style="1"/>
  </cols>
  <sheetData>
    <row r="1" spans="1:20" ht="24" customHeight="1">
      <c r="A1" s="76"/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20" ht="24" customHeight="1">
      <c r="A2" s="79"/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20" ht="24" customHeight="1">
      <c r="A3" s="82"/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20" ht="37.5" customHeight="1">
      <c r="A4" s="70" t="s">
        <v>136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20" ht="24" customHeight="1">
      <c r="A5" s="71" t="s">
        <v>131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2"/>
      <c r="N5" s="2"/>
      <c r="P5" s="2"/>
      <c r="R5" s="2"/>
      <c r="T5" s="2"/>
    </row>
    <row r="6" spans="1:20" ht="24" customHeight="1">
      <c r="A6" s="72" t="s">
        <v>132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2"/>
      <c r="N6" s="2"/>
      <c r="P6" s="2"/>
      <c r="R6" s="2"/>
      <c r="T6" s="2"/>
    </row>
    <row r="7" spans="1:20" ht="24" customHeight="1">
      <c r="A7" s="85" t="s">
        <v>0</v>
      </c>
      <c r="B7" s="74" t="s">
        <v>116</v>
      </c>
      <c r="C7" s="74"/>
      <c r="D7" s="74"/>
      <c r="E7" s="74" t="s">
        <v>115</v>
      </c>
      <c r="F7" s="74"/>
      <c r="G7" s="74"/>
      <c r="H7" s="74" t="s">
        <v>114</v>
      </c>
      <c r="I7" s="74"/>
      <c r="J7" s="74"/>
      <c r="K7" s="86" t="s">
        <v>2</v>
      </c>
      <c r="L7" s="2"/>
      <c r="N7" s="2"/>
      <c r="P7" s="2"/>
      <c r="R7" s="2"/>
      <c r="T7" s="2"/>
    </row>
    <row r="8" spans="1:20" ht="24" customHeight="1">
      <c r="A8" s="85"/>
      <c r="B8" s="7" t="s">
        <v>15</v>
      </c>
      <c r="C8" s="7" t="s">
        <v>16</v>
      </c>
      <c r="D8" s="7" t="s">
        <v>20</v>
      </c>
      <c r="E8" s="7" t="s">
        <v>15</v>
      </c>
      <c r="F8" s="7" t="s">
        <v>16</v>
      </c>
      <c r="G8" s="7" t="s">
        <v>20</v>
      </c>
      <c r="H8" s="7" t="s">
        <v>15</v>
      </c>
      <c r="I8" s="7" t="s">
        <v>16</v>
      </c>
      <c r="J8" s="7" t="s">
        <v>25</v>
      </c>
      <c r="K8" s="86"/>
      <c r="L8" s="2"/>
      <c r="N8" s="2"/>
      <c r="P8" s="2"/>
      <c r="R8" s="2"/>
      <c r="T8" s="2"/>
    </row>
    <row r="9" spans="1:20" ht="24" customHeight="1">
      <c r="A9" s="22" t="s">
        <v>3</v>
      </c>
      <c r="B9" s="9">
        <v>8749</v>
      </c>
      <c r="C9" s="9">
        <v>7999</v>
      </c>
      <c r="D9" s="20">
        <f>C9+B9</f>
        <v>16748</v>
      </c>
      <c r="E9" s="9">
        <v>10536</v>
      </c>
      <c r="F9" s="9">
        <v>9985</v>
      </c>
      <c r="G9" s="20">
        <f>F9+E9</f>
        <v>20521</v>
      </c>
      <c r="H9" s="9">
        <f>E9+B9</f>
        <v>19285</v>
      </c>
      <c r="I9" s="9">
        <f>F9+C9</f>
        <v>17984</v>
      </c>
      <c r="J9" s="11">
        <f>G9+D9</f>
        <v>37269</v>
      </c>
      <c r="K9" s="19" t="s">
        <v>4</v>
      </c>
      <c r="L9" s="2"/>
      <c r="N9" s="2"/>
      <c r="P9" s="2"/>
      <c r="R9" s="2"/>
      <c r="T9" s="2"/>
    </row>
    <row r="10" spans="1:20" ht="24" customHeight="1">
      <c r="A10" s="22" t="s">
        <v>5</v>
      </c>
      <c r="B10" s="9">
        <v>3556</v>
      </c>
      <c r="C10" s="9">
        <v>3413</v>
      </c>
      <c r="D10" s="20">
        <f t="shared" ref="D10:D16" si="0">C10+B10</f>
        <v>6969</v>
      </c>
      <c r="E10" s="9">
        <v>12895</v>
      </c>
      <c r="F10" s="9">
        <v>12002</v>
      </c>
      <c r="G10" s="20">
        <f t="shared" ref="G10:G16" si="1">F10+E10</f>
        <v>24897</v>
      </c>
      <c r="H10" s="9">
        <f t="shared" ref="H10:H16" si="2">E10+B10</f>
        <v>16451</v>
      </c>
      <c r="I10" s="9">
        <f t="shared" ref="I10:I16" si="3">F10+C10</f>
        <v>15415</v>
      </c>
      <c r="J10" s="11">
        <f t="shared" ref="J10:J15" si="4">G10+D10</f>
        <v>31866</v>
      </c>
      <c r="K10" s="19" t="s">
        <v>6</v>
      </c>
      <c r="L10" s="2"/>
      <c r="N10" s="2"/>
      <c r="P10" s="2"/>
      <c r="R10" s="2"/>
      <c r="T10" s="2"/>
    </row>
    <row r="11" spans="1:20" ht="24" customHeight="1">
      <c r="A11" s="22" t="s">
        <v>7</v>
      </c>
      <c r="B11" s="9">
        <v>1654</v>
      </c>
      <c r="C11" s="9">
        <v>1605</v>
      </c>
      <c r="D11" s="20">
        <f t="shared" si="0"/>
        <v>3259</v>
      </c>
      <c r="E11" s="9">
        <v>3655</v>
      </c>
      <c r="F11" s="9">
        <v>3479</v>
      </c>
      <c r="G11" s="20">
        <f t="shared" si="1"/>
        <v>7134</v>
      </c>
      <c r="H11" s="9">
        <f t="shared" si="2"/>
        <v>5309</v>
      </c>
      <c r="I11" s="9">
        <f t="shared" si="3"/>
        <v>5084</v>
      </c>
      <c r="J11" s="11">
        <f t="shared" si="4"/>
        <v>10393</v>
      </c>
      <c r="K11" s="19" t="s">
        <v>8</v>
      </c>
      <c r="L11" s="2"/>
      <c r="N11" s="2"/>
      <c r="P11" s="2"/>
      <c r="R11" s="2"/>
      <c r="T11" s="2"/>
    </row>
    <row r="12" spans="1:20" ht="24" customHeight="1">
      <c r="A12" s="22" t="s">
        <v>9</v>
      </c>
      <c r="B12" s="9">
        <v>285</v>
      </c>
      <c r="C12" s="9">
        <v>274</v>
      </c>
      <c r="D12" s="20">
        <f t="shared" si="0"/>
        <v>559</v>
      </c>
      <c r="E12" s="9">
        <v>3178</v>
      </c>
      <c r="F12" s="9">
        <v>2994</v>
      </c>
      <c r="G12" s="20">
        <f t="shared" si="1"/>
        <v>6172</v>
      </c>
      <c r="H12" s="9">
        <f t="shared" si="2"/>
        <v>3463</v>
      </c>
      <c r="I12" s="9">
        <f t="shared" si="3"/>
        <v>3268</v>
      </c>
      <c r="J12" s="11">
        <f t="shared" si="4"/>
        <v>6731</v>
      </c>
      <c r="K12" s="19" t="s">
        <v>10</v>
      </c>
      <c r="L12" s="2"/>
      <c r="N12" s="2"/>
      <c r="P12" s="2"/>
      <c r="R12" s="2"/>
      <c r="T12" s="2"/>
    </row>
    <row r="13" spans="1:20" ht="24" customHeight="1">
      <c r="A13" s="22" t="s">
        <v>11</v>
      </c>
      <c r="B13" s="9">
        <v>502</v>
      </c>
      <c r="C13" s="9">
        <v>489</v>
      </c>
      <c r="D13" s="20">
        <f t="shared" si="0"/>
        <v>991</v>
      </c>
      <c r="E13" s="9">
        <v>189</v>
      </c>
      <c r="F13" s="9">
        <v>183</v>
      </c>
      <c r="G13" s="20">
        <f t="shared" si="1"/>
        <v>372</v>
      </c>
      <c r="H13" s="9">
        <f t="shared" si="2"/>
        <v>691</v>
      </c>
      <c r="I13" s="9">
        <f t="shared" si="3"/>
        <v>672</v>
      </c>
      <c r="J13" s="11">
        <f t="shared" si="4"/>
        <v>1363</v>
      </c>
      <c r="K13" s="19" t="s">
        <v>92</v>
      </c>
    </row>
    <row r="14" spans="1:20" ht="24" customHeight="1">
      <c r="A14" s="22" t="s">
        <v>12</v>
      </c>
      <c r="B14" s="9">
        <v>1121</v>
      </c>
      <c r="C14" s="9">
        <v>1084</v>
      </c>
      <c r="D14" s="20">
        <f t="shared" si="0"/>
        <v>2205</v>
      </c>
      <c r="E14" s="9">
        <v>803</v>
      </c>
      <c r="F14" s="9">
        <v>728</v>
      </c>
      <c r="G14" s="20">
        <f t="shared" si="1"/>
        <v>1531</v>
      </c>
      <c r="H14" s="9">
        <f t="shared" si="2"/>
        <v>1924</v>
      </c>
      <c r="I14" s="9">
        <f t="shared" si="3"/>
        <v>1812</v>
      </c>
      <c r="J14" s="11">
        <f t="shared" si="4"/>
        <v>3736</v>
      </c>
      <c r="K14" s="19" t="s">
        <v>13</v>
      </c>
    </row>
    <row r="15" spans="1:20" ht="24" customHeight="1">
      <c r="A15" s="22" t="s">
        <v>14</v>
      </c>
      <c r="B15" s="9">
        <v>1058</v>
      </c>
      <c r="C15" s="9">
        <v>1012</v>
      </c>
      <c r="D15" s="20">
        <f t="shared" si="0"/>
        <v>2070</v>
      </c>
      <c r="E15" s="9">
        <v>676</v>
      </c>
      <c r="F15" s="9">
        <v>593</v>
      </c>
      <c r="G15" s="20">
        <f t="shared" si="1"/>
        <v>1269</v>
      </c>
      <c r="H15" s="9">
        <f t="shared" si="2"/>
        <v>1734</v>
      </c>
      <c r="I15" s="9">
        <f t="shared" si="3"/>
        <v>1605</v>
      </c>
      <c r="J15" s="11">
        <f t="shared" si="4"/>
        <v>3339</v>
      </c>
      <c r="K15" s="19" t="s">
        <v>93</v>
      </c>
    </row>
    <row r="16" spans="1:20" ht="24" customHeight="1">
      <c r="A16" s="21" t="s">
        <v>19</v>
      </c>
      <c r="B16" s="20">
        <v>16925</v>
      </c>
      <c r="C16" s="20">
        <v>15876</v>
      </c>
      <c r="D16" s="20">
        <f t="shared" si="0"/>
        <v>32801</v>
      </c>
      <c r="E16" s="20">
        <v>31932</v>
      </c>
      <c r="F16" s="20">
        <v>29964</v>
      </c>
      <c r="G16" s="20">
        <f t="shared" si="1"/>
        <v>61896</v>
      </c>
      <c r="H16" s="20">
        <f t="shared" si="2"/>
        <v>48857</v>
      </c>
      <c r="I16" s="20">
        <f t="shared" si="3"/>
        <v>45840</v>
      </c>
      <c r="J16" s="11">
        <f>I16+H16</f>
        <v>94697</v>
      </c>
      <c r="K16" s="41" t="s">
        <v>94</v>
      </c>
    </row>
    <row r="17" spans="1:11" ht="24" customHeight="1">
      <c r="A17" s="48" t="s">
        <v>21</v>
      </c>
      <c r="B17" s="49"/>
      <c r="C17" s="75"/>
      <c r="D17" s="75"/>
      <c r="E17" s="75"/>
      <c r="F17" s="75"/>
      <c r="G17" s="75"/>
      <c r="H17" s="75"/>
      <c r="I17" s="49"/>
      <c r="J17" s="50"/>
      <c r="K17" s="50" t="s">
        <v>22</v>
      </c>
    </row>
  </sheetData>
  <mergeCells count="10">
    <mergeCell ref="C17:H17"/>
    <mergeCell ref="A1:K3"/>
    <mergeCell ref="A4:K4"/>
    <mergeCell ref="A5:K5"/>
    <mergeCell ref="A6:K6"/>
    <mergeCell ref="A7:A8"/>
    <mergeCell ref="B7:D7"/>
    <mergeCell ref="E7:G7"/>
    <mergeCell ref="K7:K8"/>
    <mergeCell ref="H7:J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S18"/>
  <sheetViews>
    <sheetView rightToLeft="1" topLeftCell="A11" zoomScaleNormal="100" zoomScaleSheetLayoutView="100" workbookViewId="0">
      <selection activeCell="I21" sqref="I21"/>
    </sheetView>
  </sheetViews>
  <sheetFormatPr defaultColWidth="9" defaultRowHeight="24.95" customHeight="1"/>
  <cols>
    <col min="1" max="1" width="18.140625" style="1" customWidth="1"/>
    <col min="2" max="2" width="11.42578125" style="1" customWidth="1"/>
    <col min="3" max="3" width="8.7109375" style="1" customWidth="1"/>
    <col min="4" max="4" width="9.42578125" style="1" bestFit="1" customWidth="1"/>
    <col min="5" max="7" width="8.7109375" style="1" customWidth="1"/>
    <col min="8" max="8" width="9.42578125" style="1" bestFit="1" customWidth="1"/>
    <col min="9" max="11" width="8.7109375" style="1" customWidth="1"/>
    <col min="12" max="12" width="9.42578125" style="1" bestFit="1" customWidth="1"/>
    <col min="13" max="13" width="13.42578125" style="1" customWidth="1"/>
    <col min="14" max="14" width="16.28515625" style="1" customWidth="1"/>
    <col min="15" max="16384" width="9" style="1"/>
  </cols>
  <sheetData>
    <row r="1" spans="1:19" ht="39.950000000000003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9" ht="24.9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9" ht="24.9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9" ht="45" customHeight="1">
      <c r="A4" s="70" t="s">
        <v>136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9" ht="24.95" customHeight="1">
      <c r="A5" s="71" t="s">
        <v>129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2"/>
      <c r="Q5" s="2"/>
      <c r="S5" s="2"/>
    </row>
    <row r="6" spans="1:19" ht="24.95" customHeight="1">
      <c r="A6" s="72" t="s">
        <v>130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2"/>
      <c r="Q6" s="2"/>
      <c r="S6" s="2"/>
    </row>
    <row r="7" spans="1:19" ht="24.95" customHeight="1">
      <c r="A7" s="85" t="s">
        <v>0</v>
      </c>
      <c r="B7" s="74" t="s">
        <v>113</v>
      </c>
      <c r="C7" s="74"/>
      <c r="D7" s="74"/>
      <c r="E7" s="74"/>
      <c r="F7" s="74" t="s">
        <v>111</v>
      </c>
      <c r="G7" s="74"/>
      <c r="H7" s="74"/>
      <c r="I7" s="74"/>
      <c r="J7" s="74" t="s">
        <v>112</v>
      </c>
      <c r="K7" s="74"/>
      <c r="L7" s="74"/>
      <c r="M7" s="74"/>
      <c r="N7" s="86" t="s">
        <v>2</v>
      </c>
      <c r="O7" s="2"/>
      <c r="Q7" s="2"/>
      <c r="S7" s="2"/>
    </row>
    <row r="8" spans="1:19" ht="24.95" customHeight="1">
      <c r="A8" s="85"/>
      <c r="B8" s="7" t="s">
        <v>15</v>
      </c>
      <c r="C8" s="7" t="s">
        <v>16</v>
      </c>
      <c r="D8" s="8" t="s">
        <v>23</v>
      </c>
      <c r="E8" s="7" t="s">
        <v>20</v>
      </c>
      <c r="F8" s="7" t="s">
        <v>15</v>
      </c>
      <c r="G8" s="7" t="s">
        <v>16</v>
      </c>
      <c r="H8" s="8" t="s">
        <v>23</v>
      </c>
      <c r="I8" s="7" t="s">
        <v>20</v>
      </c>
      <c r="J8" s="7" t="s">
        <v>15</v>
      </c>
      <c r="K8" s="7" t="s">
        <v>16</v>
      </c>
      <c r="L8" s="8" t="s">
        <v>23</v>
      </c>
      <c r="M8" s="7" t="s">
        <v>25</v>
      </c>
      <c r="N8" s="86"/>
      <c r="O8" s="2"/>
      <c r="Q8" s="2"/>
      <c r="S8" s="2"/>
    </row>
    <row r="9" spans="1:19" ht="24.95" customHeight="1">
      <c r="A9" s="22" t="s">
        <v>3</v>
      </c>
      <c r="B9" s="23">
        <v>697</v>
      </c>
      <c r="C9" s="23">
        <v>468</v>
      </c>
      <c r="D9" s="23">
        <v>1</v>
      </c>
      <c r="E9" s="11">
        <f>C9+B9+D9</f>
        <v>1166</v>
      </c>
      <c r="F9" s="23">
        <v>1456</v>
      </c>
      <c r="G9" s="23">
        <v>606</v>
      </c>
      <c r="H9" s="23">
        <v>2</v>
      </c>
      <c r="I9" s="11">
        <f>G9+F9+H9</f>
        <v>2064</v>
      </c>
      <c r="J9" s="23">
        <f>F9+B9</f>
        <v>2153</v>
      </c>
      <c r="K9" s="23">
        <f>G9+C9</f>
        <v>1074</v>
      </c>
      <c r="L9" s="23">
        <f>H9+D9</f>
        <v>3</v>
      </c>
      <c r="M9" s="11">
        <f>K9+J9+L9</f>
        <v>3230</v>
      </c>
      <c r="N9" s="19" t="s">
        <v>4</v>
      </c>
      <c r="O9" s="2"/>
      <c r="Q9" s="2"/>
      <c r="S9" s="2"/>
    </row>
    <row r="10" spans="1:19" ht="24.95" customHeight="1">
      <c r="A10" s="22" t="s">
        <v>5</v>
      </c>
      <c r="B10" s="23">
        <v>278</v>
      </c>
      <c r="C10" s="23">
        <v>191</v>
      </c>
      <c r="D10" s="23">
        <v>0</v>
      </c>
      <c r="E10" s="11">
        <f t="shared" ref="E10:E16" si="0">C10+B10+D10</f>
        <v>469</v>
      </c>
      <c r="F10" s="23">
        <v>1708</v>
      </c>
      <c r="G10" s="23">
        <v>551</v>
      </c>
      <c r="H10" s="23">
        <v>0</v>
      </c>
      <c r="I10" s="11">
        <f t="shared" ref="I10:I16" si="1">G10+F10+H10</f>
        <v>2259</v>
      </c>
      <c r="J10" s="23">
        <f t="shared" ref="J10:J16" si="2">F10+B10</f>
        <v>1986</v>
      </c>
      <c r="K10" s="23">
        <f t="shared" ref="K10:K16" si="3">G10+C10</f>
        <v>742</v>
      </c>
      <c r="L10" s="23">
        <f t="shared" ref="L10:L16" si="4">H10+D10</f>
        <v>0</v>
      </c>
      <c r="M10" s="11">
        <f t="shared" ref="M10:M16" si="5">K10+J10+L10</f>
        <v>2728</v>
      </c>
      <c r="N10" s="19" t="s">
        <v>6</v>
      </c>
      <c r="O10" s="2"/>
      <c r="Q10" s="2"/>
      <c r="S10" s="2"/>
    </row>
    <row r="11" spans="1:19" ht="24.95" customHeight="1">
      <c r="A11" s="22" t="s">
        <v>7</v>
      </c>
      <c r="B11" s="23">
        <v>171</v>
      </c>
      <c r="C11" s="23">
        <v>124</v>
      </c>
      <c r="D11" s="23">
        <v>0</v>
      </c>
      <c r="E11" s="11">
        <f t="shared" si="0"/>
        <v>295</v>
      </c>
      <c r="F11" s="23">
        <v>964</v>
      </c>
      <c r="G11" s="23">
        <v>318</v>
      </c>
      <c r="H11" s="23">
        <v>0</v>
      </c>
      <c r="I11" s="11">
        <f t="shared" si="1"/>
        <v>1282</v>
      </c>
      <c r="J11" s="23">
        <f t="shared" si="2"/>
        <v>1135</v>
      </c>
      <c r="K11" s="23">
        <f t="shared" si="3"/>
        <v>442</v>
      </c>
      <c r="L11" s="23">
        <f t="shared" si="4"/>
        <v>0</v>
      </c>
      <c r="M11" s="11">
        <f t="shared" si="5"/>
        <v>1577</v>
      </c>
      <c r="N11" s="19" t="s">
        <v>8</v>
      </c>
      <c r="O11" s="2"/>
      <c r="Q11" s="2"/>
      <c r="S11" s="2"/>
    </row>
    <row r="12" spans="1:19" ht="24.95" customHeight="1">
      <c r="A12" s="22" t="s">
        <v>9</v>
      </c>
      <c r="B12" s="23">
        <v>35</v>
      </c>
      <c r="C12" s="23">
        <v>23</v>
      </c>
      <c r="D12" s="23">
        <v>0</v>
      </c>
      <c r="E12" s="11">
        <f t="shared" si="0"/>
        <v>58</v>
      </c>
      <c r="F12" s="23">
        <v>353</v>
      </c>
      <c r="G12" s="23">
        <v>103</v>
      </c>
      <c r="H12" s="23">
        <v>0</v>
      </c>
      <c r="I12" s="11">
        <f t="shared" si="1"/>
        <v>456</v>
      </c>
      <c r="J12" s="23">
        <f t="shared" si="2"/>
        <v>388</v>
      </c>
      <c r="K12" s="23">
        <f t="shared" si="3"/>
        <v>126</v>
      </c>
      <c r="L12" s="23">
        <f t="shared" si="4"/>
        <v>0</v>
      </c>
      <c r="M12" s="11">
        <f t="shared" si="5"/>
        <v>514</v>
      </c>
      <c r="N12" s="19" t="s">
        <v>10</v>
      </c>
      <c r="O12" s="2"/>
      <c r="Q12" s="2"/>
      <c r="S12" s="2"/>
    </row>
    <row r="13" spans="1:19" ht="24.95" customHeight="1">
      <c r="A13" s="22" t="s">
        <v>11</v>
      </c>
      <c r="B13" s="23">
        <v>25</v>
      </c>
      <c r="C13" s="23">
        <v>13</v>
      </c>
      <c r="D13" s="23">
        <v>0</v>
      </c>
      <c r="E13" s="11">
        <f t="shared" si="0"/>
        <v>38</v>
      </c>
      <c r="F13" s="23">
        <v>73</v>
      </c>
      <c r="G13" s="23">
        <v>17</v>
      </c>
      <c r="H13" s="23">
        <v>0</v>
      </c>
      <c r="I13" s="11">
        <f t="shared" si="1"/>
        <v>90</v>
      </c>
      <c r="J13" s="23">
        <f t="shared" si="2"/>
        <v>98</v>
      </c>
      <c r="K13" s="23">
        <f t="shared" si="3"/>
        <v>30</v>
      </c>
      <c r="L13" s="23">
        <f t="shared" si="4"/>
        <v>0</v>
      </c>
      <c r="M13" s="11">
        <f>K13+J13+L13</f>
        <v>128</v>
      </c>
      <c r="N13" s="19" t="s">
        <v>18</v>
      </c>
    </row>
    <row r="14" spans="1:19" s="3" customFormat="1" ht="24.95" customHeight="1">
      <c r="A14" s="22" t="s">
        <v>12</v>
      </c>
      <c r="B14" s="23">
        <v>149</v>
      </c>
      <c r="C14" s="23">
        <v>126</v>
      </c>
      <c r="D14" s="23">
        <v>0</v>
      </c>
      <c r="E14" s="11">
        <f t="shared" si="0"/>
        <v>275</v>
      </c>
      <c r="F14" s="23">
        <v>218</v>
      </c>
      <c r="G14" s="23">
        <v>68</v>
      </c>
      <c r="H14" s="23">
        <v>0</v>
      </c>
      <c r="I14" s="11">
        <f t="shared" si="1"/>
        <v>286</v>
      </c>
      <c r="J14" s="23">
        <f t="shared" si="2"/>
        <v>367</v>
      </c>
      <c r="K14" s="23">
        <f t="shared" si="3"/>
        <v>194</v>
      </c>
      <c r="L14" s="23">
        <f t="shared" si="4"/>
        <v>0</v>
      </c>
      <c r="M14" s="11">
        <f t="shared" si="5"/>
        <v>561</v>
      </c>
      <c r="N14" s="19" t="s">
        <v>13</v>
      </c>
    </row>
    <row r="15" spans="1:19" ht="24.95" customHeight="1">
      <c r="A15" s="22" t="s">
        <v>14</v>
      </c>
      <c r="B15" s="23">
        <v>65</v>
      </c>
      <c r="C15" s="23">
        <v>50</v>
      </c>
      <c r="D15" s="23">
        <v>0</v>
      </c>
      <c r="E15" s="11">
        <f t="shared" si="0"/>
        <v>115</v>
      </c>
      <c r="F15" s="23">
        <v>127</v>
      </c>
      <c r="G15" s="23">
        <v>26</v>
      </c>
      <c r="H15" s="23">
        <v>0</v>
      </c>
      <c r="I15" s="11">
        <f t="shared" si="1"/>
        <v>153</v>
      </c>
      <c r="J15" s="23">
        <f t="shared" si="2"/>
        <v>192</v>
      </c>
      <c r="K15" s="23">
        <f t="shared" si="3"/>
        <v>76</v>
      </c>
      <c r="L15" s="23">
        <f t="shared" si="4"/>
        <v>0</v>
      </c>
      <c r="M15" s="11">
        <f t="shared" si="5"/>
        <v>268</v>
      </c>
      <c r="N15" s="19" t="s">
        <v>17</v>
      </c>
    </row>
    <row r="16" spans="1:19" ht="24.95" customHeight="1">
      <c r="A16" s="40" t="s">
        <v>19</v>
      </c>
      <c r="B16" s="11">
        <v>1420</v>
      </c>
      <c r="C16" s="11">
        <v>995</v>
      </c>
      <c r="D16" s="11">
        <v>1</v>
      </c>
      <c r="E16" s="11">
        <f t="shared" si="0"/>
        <v>2416</v>
      </c>
      <c r="F16" s="11">
        <v>4899</v>
      </c>
      <c r="G16" s="11">
        <v>1689</v>
      </c>
      <c r="H16" s="11">
        <v>2</v>
      </c>
      <c r="I16" s="11">
        <f t="shared" si="1"/>
        <v>6590</v>
      </c>
      <c r="J16" s="11">
        <f t="shared" si="2"/>
        <v>6319</v>
      </c>
      <c r="K16" s="11">
        <f t="shared" si="3"/>
        <v>2684</v>
      </c>
      <c r="L16" s="11">
        <f t="shared" si="4"/>
        <v>3</v>
      </c>
      <c r="M16" s="11">
        <f t="shared" si="5"/>
        <v>9006</v>
      </c>
      <c r="N16" s="41" t="s">
        <v>1</v>
      </c>
    </row>
    <row r="17" spans="1:14" ht="24.95" customHeight="1">
      <c r="A17" s="51" t="s">
        <v>21</v>
      </c>
      <c r="B17" s="52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24"/>
      <c r="N17" s="24" t="s">
        <v>22</v>
      </c>
    </row>
    <row r="18" spans="1:14" ht="24.95" customHeigh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</sheetData>
  <mergeCells count="10">
    <mergeCell ref="C17:L17"/>
    <mergeCell ref="A1:N3"/>
    <mergeCell ref="A4:N4"/>
    <mergeCell ref="N7:N8"/>
    <mergeCell ref="A5:N5"/>
    <mergeCell ref="A6:N6"/>
    <mergeCell ref="A7:A8"/>
    <mergeCell ref="B7:E7"/>
    <mergeCell ref="F7:I7"/>
    <mergeCell ref="J7:M7"/>
  </mergeCells>
  <pageMargins left="0.7" right="0.7" top="0.75" bottom="0.75" header="0.3" footer="0.3"/>
  <pageSetup paperSize="256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S18"/>
  <sheetViews>
    <sheetView rightToLeft="1" zoomScaleNormal="100" zoomScaleSheetLayoutView="100" workbookViewId="0">
      <selection activeCell="D10" sqref="D10"/>
    </sheetView>
  </sheetViews>
  <sheetFormatPr defaultColWidth="9" defaultRowHeight="24.95" customHeight="1"/>
  <cols>
    <col min="1" max="1" width="18.140625" style="1" customWidth="1"/>
    <col min="2" max="2" width="11.42578125" style="1" customWidth="1"/>
    <col min="3" max="3" width="8.7109375" style="1" customWidth="1"/>
    <col min="4" max="4" width="9.42578125" style="1" customWidth="1"/>
    <col min="5" max="7" width="8.7109375" style="1" customWidth="1"/>
    <col min="8" max="8" width="9.42578125" style="1" customWidth="1"/>
    <col min="9" max="11" width="8.7109375" style="1" customWidth="1"/>
    <col min="12" max="12" width="9.42578125" style="1" customWidth="1"/>
    <col min="13" max="13" width="13.42578125" style="1" customWidth="1"/>
    <col min="14" max="14" width="16.28515625" style="1" customWidth="1"/>
    <col min="15" max="16384" width="9" style="1"/>
  </cols>
  <sheetData>
    <row r="1" spans="1:19" ht="39.950000000000003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9" ht="24.9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9" ht="24.9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9" ht="42" customHeight="1">
      <c r="A4" s="70" t="s">
        <v>136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9" ht="24.95" customHeight="1">
      <c r="A5" s="71" t="s">
        <v>127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2"/>
      <c r="Q5" s="2"/>
      <c r="S5" s="2"/>
    </row>
    <row r="6" spans="1:19" ht="24.95" customHeight="1">
      <c r="A6" s="72" t="s">
        <v>128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2"/>
      <c r="Q6" s="2"/>
      <c r="S6" s="2"/>
    </row>
    <row r="7" spans="1:19" ht="24.95" customHeight="1">
      <c r="A7" s="85" t="s">
        <v>95</v>
      </c>
      <c r="B7" s="74" t="s">
        <v>100</v>
      </c>
      <c r="C7" s="74"/>
      <c r="D7" s="74"/>
      <c r="E7" s="74"/>
      <c r="F7" s="74" t="s">
        <v>101</v>
      </c>
      <c r="G7" s="74"/>
      <c r="H7" s="74"/>
      <c r="I7" s="74"/>
      <c r="J7" s="74" t="s">
        <v>24</v>
      </c>
      <c r="K7" s="74"/>
      <c r="L7" s="74"/>
      <c r="M7" s="74"/>
      <c r="N7" s="86" t="s">
        <v>2</v>
      </c>
      <c r="O7" s="2"/>
      <c r="Q7" s="2"/>
      <c r="S7" s="2"/>
    </row>
    <row r="8" spans="1:19" ht="24.95" customHeight="1">
      <c r="A8" s="85"/>
      <c r="B8" s="7" t="s">
        <v>15</v>
      </c>
      <c r="C8" s="7" t="s">
        <v>16</v>
      </c>
      <c r="D8" s="8" t="s">
        <v>23</v>
      </c>
      <c r="E8" s="7" t="s">
        <v>20</v>
      </c>
      <c r="F8" s="7" t="s">
        <v>15</v>
      </c>
      <c r="G8" s="7" t="s">
        <v>16</v>
      </c>
      <c r="H8" s="8" t="s">
        <v>23</v>
      </c>
      <c r="I8" s="7" t="s">
        <v>20</v>
      </c>
      <c r="J8" s="7" t="s">
        <v>15</v>
      </c>
      <c r="K8" s="7" t="s">
        <v>16</v>
      </c>
      <c r="L8" s="8" t="s">
        <v>23</v>
      </c>
      <c r="M8" s="7" t="s">
        <v>25</v>
      </c>
      <c r="N8" s="86"/>
      <c r="O8" s="2"/>
      <c r="Q8" s="2"/>
      <c r="S8" s="2"/>
    </row>
    <row r="9" spans="1:19" ht="24.95" customHeight="1">
      <c r="A9" s="22" t="s">
        <v>3</v>
      </c>
      <c r="B9" s="23">
        <v>21</v>
      </c>
      <c r="C9" s="23">
        <v>22</v>
      </c>
      <c r="D9" s="23">
        <v>2</v>
      </c>
      <c r="E9" s="11">
        <f>D9+C9+B9</f>
        <v>45</v>
      </c>
      <c r="F9" s="23">
        <v>50</v>
      </c>
      <c r="G9" s="23">
        <v>42</v>
      </c>
      <c r="H9" s="23">
        <v>19</v>
      </c>
      <c r="I9" s="11">
        <f>H9+G9+F9</f>
        <v>111</v>
      </c>
      <c r="J9" s="23">
        <f>F9+B9</f>
        <v>71</v>
      </c>
      <c r="K9" s="23">
        <f>G9+C9</f>
        <v>64</v>
      </c>
      <c r="L9" s="23">
        <f>H9+D9</f>
        <v>21</v>
      </c>
      <c r="M9" s="11">
        <f>I9+E9</f>
        <v>156</v>
      </c>
      <c r="N9" s="19" t="s">
        <v>4</v>
      </c>
      <c r="O9" s="2"/>
      <c r="Q9" s="2"/>
      <c r="S9" s="2"/>
    </row>
    <row r="10" spans="1:19" ht="24.95" customHeight="1">
      <c r="A10" s="22" t="s">
        <v>5</v>
      </c>
      <c r="B10" s="23">
        <v>16</v>
      </c>
      <c r="C10" s="23">
        <v>14</v>
      </c>
      <c r="D10" s="23">
        <v>0</v>
      </c>
      <c r="E10" s="11">
        <f t="shared" ref="E10:E15" si="0">D10+C10+B10</f>
        <v>30</v>
      </c>
      <c r="F10" s="23">
        <v>57</v>
      </c>
      <c r="G10" s="23">
        <v>53</v>
      </c>
      <c r="H10" s="23">
        <v>0</v>
      </c>
      <c r="I10" s="11">
        <f t="shared" ref="I10:I16" si="1">H10+G10+F10</f>
        <v>110</v>
      </c>
      <c r="J10" s="23">
        <f t="shared" ref="J10:J16" si="2">F10+B10</f>
        <v>73</v>
      </c>
      <c r="K10" s="23">
        <f t="shared" ref="K10:K16" si="3">G10+C10</f>
        <v>67</v>
      </c>
      <c r="L10" s="23">
        <f t="shared" ref="L10:L16" si="4">H10+D10</f>
        <v>0</v>
      </c>
      <c r="M10" s="11">
        <f t="shared" ref="M10:M15" si="5">I10+E10</f>
        <v>140</v>
      </c>
      <c r="N10" s="19" t="s">
        <v>6</v>
      </c>
      <c r="O10" s="2"/>
      <c r="Q10" s="2"/>
      <c r="S10" s="2"/>
    </row>
    <row r="11" spans="1:19" ht="24.95" customHeight="1">
      <c r="A11" s="22" t="s">
        <v>7</v>
      </c>
      <c r="B11" s="23">
        <v>7</v>
      </c>
      <c r="C11" s="23">
        <v>4</v>
      </c>
      <c r="D11" s="23">
        <v>0</v>
      </c>
      <c r="E11" s="11">
        <f t="shared" si="0"/>
        <v>11</v>
      </c>
      <c r="F11" s="23">
        <v>13</v>
      </c>
      <c r="G11" s="23">
        <v>21</v>
      </c>
      <c r="H11" s="23">
        <v>0</v>
      </c>
      <c r="I11" s="11">
        <f t="shared" si="1"/>
        <v>34</v>
      </c>
      <c r="J11" s="23">
        <f t="shared" si="2"/>
        <v>20</v>
      </c>
      <c r="K11" s="23">
        <f t="shared" si="3"/>
        <v>25</v>
      </c>
      <c r="L11" s="23">
        <f t="shared" si="4"/>
        <v>0</v>
      </c>
      <c r="M11" s="11">
        <f t="shared" si="5"/>
        <v>45</v>
      </c>
      <c r="N11" s="19" t="s">
        <v>8</v>
      </c>
      <c r="O11" s="2"/>
      <c r="Q11" s="2"/>
      <c r="S11" s="2"/>
    </row>
    <row r="12" spans="1:19" ht="24.95" customHeight="1">
      <c r="A12" s="22" t="s">
        <v>9</v>
      </c>
      <c r="B12" s="23">
        <v>1</v>
      </c>
      <c r="C12" s="23">
        <v>1</v>
      </c>
      <c r="D12" s="23">
        <v>0</v>
      </c>
      <c r="E12" s="11">
        <f t="shared" si="0"/>
        <v>2</v>
      </c>
      <c r="F12" s="23">
        <v>17</v>
      </c>
      <c r="G12" s="23">
        <v>16</v>
      </c>
      <c r="H12" s="23">
        <v>0</v>
      </c>
      <c r="I12" s="11">
        <f t="shared" si="1"/>
        <v>33</v>
      </c>
      <c r="J12" s="23">
        <f t="shared" si="2"/>
        <v>18</v>
      </c>
      <c r="K12" s="23">
        <f t="shared" si="3"/>
        <v>17</v>
      </c>
      <c r="L12" s="23">
        <f t="shared" si="4"/>
        <v>0</v>
      </c>
      <c r="M12" s="11">
        <f t="shared" si="5"/>
        <v>35</v>
      </c>
      <c r="N12" s="19" t="s">
        <v>10</v>
      </c>
      <c r="O12" s="2"/>
      <c r="Q12" s="2"/>
      <c r="S12" s="2"/>
    </row>
    <row r="13" spans="1:19" ht="24.95" customHeight="1">
      <c r="A13" s="22" t="s">
        <v>11</v>
      </c>
      <c r="B13" s="23">
        <v>2</v>
      </c>
      <c r="C13" s="23">
        <v>4</v>
      </c>
      <c r="D13" s="23">
        <v>0</v>
      </c>
      <c r="E13" s="11">
        <f t="shared" si="0"/>
        <v>6</v>
      </c>
      <c r="F13" s="10">
        <v>0</v>
      </c>
      <c r="G13" s="23">
        <v>2</v>
      </c>
      <c r="H13" s="23">
        <v>0</v>
      </c>
      <c r="I13" s="11">
        <f t="shared" si="1"/>
        <v>2</v>
      </c>
      <c r="J13" s="23">
        <f t="shared" si="2"/>
        <v>2</v>
      </c>
      <c r="K13" s="23">
        <f t="shared" si="3"/>
        <v>6</v>
      </c>
      <c r="L13" s="23">
        <f t="shared" si="4"/>
        <v>0</v>
      </c>
      <c r="M13" s="11">
        <f t="shared" si="5"/>
        <v>8</v>
      </c>
      <c r="N13" s="19" t="s">
        <v>92</v>
      </c>
    </row>
    <row r="14" spans="1:19" ht="24.95" customHeight="1">
      <c r="A14" s="22" t="s">
        <v>12</v>
      </c>
      <c r="B14" s="23">
        <v>7</v>
      </c>
      <c r="C14" s="23">
        <v>6</v>
      </c>
      <c r="D14" s="23">
        <v>0</v>
      </c>
      <c r="E14" s="11">
        <f t="shared" si="0"/>
        <v>13</v>
      </c>
      <c r="F14" s="23">
        <v>8</v>
      </c>
      <c r="G14" s="23">
        <v>2</v>
      </c>
      <c r="H14" s="23">
        <v>0</v>
      </c>
      <c r="I14" s="11">
        <f t="shared" si="1"/>
        <v>10</v>
      </c>
      <c r="J14" s="23">
        <f t="shared" si="2"/>
        <v>15</v>
      </c>
      <c r="K14" s="23">
        <f t="shared" si="3"/>
        <v>8</v>
      </c>
      <c r="L14" s="23">
        <f t="shared" si="4"/>
        <v>0</v>
      </c>
      <c r="M14" s="11">
        <f t="shared" si="5"/>
        <v>23</v>
      </c>
      <c r="N14" s="19" t="s">
        <v>13</v>
      </c>
    </row>
    <row r="15" spans="1:19" ht="24.95" customHeight="1">
      <c r="A15" s="22" t="s">
        <v>14</v>
      </c>
      <c r="B15" s="23">
        <v>6</v>
      </c>
      <c r="C15" s="23">
        <v>2</v>
      </c>
      <c r="D15" s="23">
        <v>0</v>
      </c>
      <c r="E15" s="11">
        <f t="shared" si="0"/>
        <v>8</v>
      </c>
      <c r="F15" s="23">
        <v>4</v>
      </c>
      <c r="G15" s="23">
        <v>3</v>
      </c>
      <c r="H15" s="23">
        <v>0</v>
      </c>
      <c r="I15" s="11">
        <f t="shared" si="1"/>
        <v>7</v>
      </c>
      <c r="J15" s="23">
        <f t="shared" si="2"/>
        <v>10</v>
      </c>
      <c r="K15" s="23">
        <f t="shared" si="3"/>
        <v>5</v>
      </c>
      <c r="L15" s="23">
        <f t="shared" si="4"/>
        <v>0</v>
      </c>
      <c r="M15" s="11">
        <f t="shared" si="5"/>
        <v>15</v>
      </c>
      <c r="N15" s="19" t="s">
        <v>93</v>
      </c>
    </row>
    <row r="16" spans="1:19" ht="24.95" customHeight="1">
      <c r="A16" s="21" t="s">
        <v>19</v>
      </c>
      <c r="B16" s="11">
        <v>60</v>
      </c>
      <c r="C16" s="11">
        <v>53</v>
      </c>
      <c r="D16" s="11">
        <v>2</v>
      </c>
      <c r="E16" s="11">
        <v>115</v>
      </c>
      <c r="F16" s="11">
        <v>149</v>
      </c>
      <c r="G16" s="11">
        <v>139</v>
      </c>
      <c r="H16" s="11">
        <v>19</v>
      </c>
      <c r="I16" s="11">
        <f t="shared" si="1"/>
        <v>307</v>
      </c>
      <c r="J16" s="11">
        <f t="shared" si="2"/>
        <v>209</v>
      </c>
      <c r="K16" s="11">
        <f t="shared" si="3"/>
        <v>192</v>
      </c>
      <c r="L16" s="11">
        <f t="shared" si="4"/>
        <v>21</v>
      </c>
      <c r="M16" s="11">
        <v>422</v>
      </c>
      <c r="N16" s="41" t="s">
        <v>94</v>
      </c>
    </row>
    <row r="17" spans="1:14" ht="24.95" customHeight="1">
      <c r="A17" s="88" t="s">
        <v>21</v>
      </c>
      <c r="B17" s="88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24"/>
      <c r="N17" s="24" t="s">
        <v>22</v>
      </c>
    </row>
    <row r="18" spans="1:14" ht="24.95" customHeigh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</sheetData>
  <mergeCells count="11">
    <mergeCell ref="A17:B17"/>
    <mergeCell ref="C17:L17"/>
    <mergeCell ref="A1:N3"/>
    <mergeCell ref="A4:N4"/>
    <mergeCell ref="A5:N5"/>
    <mergeCell ref="A6:N6"/>
    <mergeCell ref="A7:A8"/>
    <mergeCell ref="B7:E7"/>
    <mergeCell ref="F7:I7"/>
    <mergeCell ref="J7:M7"/>
    <mergeCell ref="N7:N8"/>
  </mergeCells>
  <pageMargins left="0.7" right="0.7" top="0.75" bottom="0.75" header="0.3" footer="0.3"/>
  <pageSetup paperSize="9" scale="8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AF114"/>
  <sheetViews>
    <sheetView rightToLeft="1" zoomScale="70" zoomScaleNormal="70" zoomScaleSheetLayoutView="85" workbookViewId="0">
      <selection activeCell="AI6" sqref="AI6"/>
    </sheetView>
  </sheetViews>
  <sheetFormatPr defaultColWidth="9" defaultRowHeight="12.75"/>
  <cols>
    <col min="1" max="1" width="4.140625" style="5" customWidth="1"/>
    <col min="2" max="2" width="7.5703125" style="5" customWidth="1"/>
    <col min="3" max="3" width="3.28515625" style="5" customWidth="1"/>
    <col min="4" max="4" width="9" style="5"/>
    <col min="5" max="29" width="5.85546875" style="5" customWidth="1"/>
    <col min="30" max="30" width="3.28515625" style="5" customWidth="1"/>
    <col min="31" max="31" width="7.5703125" style="5" customWidth="1"/>
    <col min="32" max="32" width="3.28515625" style="5" customWidth="1"/>
    <col min="33" max="16384" width="9" style="5"/>
  </cols>
  <sheetData>
    <row r="1" spans="1:3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</row>
    <row r="2" spans="1:3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32" ht="83.2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</row>
    <row r="4" spans="1:32" ht="48.75" customHeight="1">
      <c r="A4" s="70" t="s">
        <v>136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2" ht="15" customHeight="1">
      <c r="A5" s="105" t="s">
        <v>139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</row>
    <row r="6" spans="1:32" ht="19.5" customHeight="1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</row>
    <row r="7" spans="1:32" ht="27" customHeight="1">
      <c r="A7" s="102" t="s">
        <v>140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2" ht="15.75" customHeight="1">
      <c r="A8" s="102" t="s">
        <v>141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</row>
    <row r="9" spans="1:3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</row>
    <row r="10" spans="1:32" ht="17.100000000000001" customHeight="1">
      <c r="A10" s="58"/>
      <c r="B10" s="58"/>
      <c r="C10" s="58"/>
      <c r="D10" s="94" t="s">
        <v>142</v>
      </c>
      <c r="E10" s="94" t="s">
        <v>143</v>
      </c>
      <c r="F10" s="101" t="s">
        <v>26</v>
      </c>
      <c r="G10" s="101">
        <v>80</v>
      </c>
      <c r="H10" s="101">
        <v>75</v>
      </c>
      <c r="I10" s="101">
        <v>70</v>
      </c>
      <c r="J10" s="101">
        <v>65</v>
      </c>
      <c r="K10" s="101">
        <v>60</v>
      </c>
      <c r="L10" s="101">
        <v>55</v>
      </c>
      <c r="M10" s="101">
        <v>50</v>
      </c>
      <c r="N10" s="101">
        <v>45</v>
      </c>
      <c r="O10" s="101">
        <v>40</v>
      </c>
      <c r="P10" s="101">
        <v>35</v>
      </c>
      <c r="Q10" s="101">
        <v>30</v>
      </c>
      <c r="R10" s="101">
        <v>25</v>
      </c>
      <c r="S10" s="101">
        <v>20</v>
      </c>
      <c r="T10" s="101">
        <v>15</v>
      </c>
      <c r="U10" s="101">
        <v>10</v>
      </c>
      <c r="V10" s="101" t="s">
        <v>144</v>
      </c>
      <c r="W10" s="101" t="s">
        <v>145</v>
      </c>
      <c r="X10" s="101" t="s">
        <v>146</v>
      </c>
      <c r="Y10" s="101" t="s">
        <v>147</v>
      </c>
      <c r="Z10" s="101" t="s">
        <v>148</v>
      </c>
      <c r="AA10" s="94" t="s">
        <v>149</v>
      </c>
      <c r="AB10" s="99" t="s">
        <v>150</v>
      </c>
      <c r="AC10" s="99" t="s">
        <v>151</v>
      </c>
      <c r="AD10" s="58"/>
      <c r="AE10" s="58"/>
      <c r="AF10" s="58"/>
    </row>
    <row r="11" spans="1:32" ht="17.100000000000001" customHeight="1">
      <c r="A11" s="94" t="s">
        <v>152</v>
      </c>
      <c r="B11" s="58"/>
      <c r="C11" s="58"/>
      <c r="D11" s="94"/>
      <c r="E11" s="94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94"/>
      <c r="AB11" s="99"/>
      <c r="AC11" s="99"/>
      <c r="AD11" s="58" t="s">
        <v>28</v>
      </c>
      <c r="AE11" s="58" t="s">
        <v>28</v>
      </c>
      <c r="AF11" s="94" t="s">
        <v>153</v>
      </c>
    </row>
    <row r="12" spans="1:32" ht="17.100000000000001" customHeight="1">
      <c r="A12" s="94"/>
      <c r="B12" s="58"/>
      <c r="C12" s="58"/>
      <c r="D12" s="59" t="s">
        <v>1</v>
      </c>
      <c r="E12" s="94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94" t="s">
        <v>154</v>
      </c>
      <c r="AB12" s="100" t="s">
        <v>155</v>
      </c>
      <c r="AC12" s="94" t="s">
        <v>155</v>
      </c>
      <c r="AD12" s="58"/>
      <c r="AE12" s="58"/>
      <c r="AF12" s="94"/>
    </row>
    <row r="13" spans="1:32" ht="17.100000000000001" customHeight="1">
      <c r="A13" s="94"/>
      <c r="B13" s="60" t="s">
        <v>156</v>
      </c>
      <c r="C13" s="60" t="s">
        <v>157</v>
      </c>
      <c r="D13" s="61" t="s">
        <v>28</v>
      </c>
      <c r="E13" s="94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94"/>
      <c r="AB13" s="100"/>
      <c r="AC13" s="94"/>
      <c r="AD13" s="62" t="s">
        <v>158</v>
      </c>
      <c r="AE13" s="62" t="s">
        <v>159</v>
      </c>
      <c r="AF13" s="94"/>
    </row>
    <row r="14" spans="1:32" ht="17.100000000000001" customHeight="1">
      <c r="A14" s="98" t="s">
        <v>160</v>
      </c>
      <c r="B14" s="93" t="s">
        <v>161</v>
      </c>
      <c r="C14" s="25" t="s">
        <v>162</v>
      </c>
      <c r="D14" s="43">
        <f>SUM(E14:AC14)</f>
        <v>697</v>
      </c>
      <c r="E14" s="43">
        <f>[1]AD!E373</f>
        <v>0</v>
      </c>
      <c r="F14" s="43">
        <f>[1]AD!F373</f>
        <v>91</v>
      </c>
      <c r="G14" s="43">
        <f>[1]AD!G373</f>
        <v>63</v>
      </c>
      <c r="H14" s="43">
        <f>[1]AD!H373</f>
        <v>87</v>
      </c>
      <c r="I14" s="43">
        <f>[1]AD!I373</f>
        <v>55</v>
      </c>
      <c r="J14" s="43">
        <f>[1]AD!J373</f>
        <v>50</v>
      </c>
      <c r="K14" s="43">
        <f>[1]AD!K373</f>
        <v>54</v>
      </c>
      <c r="L14" s="43">
        <f>[1]AD!L373</f>
        <v>28</v>
      </c>
      <c r="M14" s="43">
        <f>[1]AD!M373</f>
        <v>23</v>
      </c>
      <c r="N14" s="43">
        <f>[1]AD!N373</f>
        <v>17</v>
      </c>
      <c r="O14" s="43">
        <f>[1]AD!O373</f>
        <v>19</v>
      </c>
      <c r="P14" s="43">
        <f>[1]AD!P373</f>
        <v>21</v>
      </c>
      <c r="Q14" s="43">
        <f>[1]AD!Q373</f>
        <v>32</v>
      </c>
      <c r="R14" s="43">
        <f>[1]AD!R373</f>
        <v>25</v>
      </c>
      <c r="S14" s="43">
        <f>[1]AD!S373</f>
        <v>30</v>
      </c>
      <c r="T14" s="43">
        <f>[1]AD!T373</f>
        <v>32</v>
      </c>
      <c r="U14" s="43">
        <f>[1]AD!U373</f>
        <v>4</v>
      </c>
      <c r="V14" s="43">
        <f>[1]AD!V373</f>
        <v>4</v>
      </c>
      <c r="W14" s="43">
        <f>[1]AD!W373</f>
        <v>5</v>
      </c>
      <c r="X14" s="43">
        <f>[1]AD!X373</f>
        <v>4</v>
      </c>
      <c r="Y14" s="43">
        <f>[1]AD!Y373</f>
        <v>2</v>
      </c>
      <c r="Z14" s="43">
        <f>[1]AD!Z373</f>
        <v>5</v>
      </c>
      <c r="AA14" s="43">
        <f>[1]AD!AA373</f>
        <v>21</v>
      </c>
      <c r="AB14" s="43">
        <f>[1]AD!AB373</f>
        <v>4</v>
      </c>
      <c r="AC14" s="43">
        <f>[1]AD!AC373</f>
        <v>21</v>
      </c>
      <c r="AD14" s="25" t="s">
        <v>163</v>
      </c>
      <c r="AE14" s="93" t="s">
        <v>164</v>
      </c>
      <c r="AF14" s="95" t="s">
        <v>165</v>
      </c>
    </row>
    <row r="15" spans="1:32" ht="17.100000000000001" customHeight="1">
      <c r="A15" s="98"/>
      <c r="B15" s="93"/>
      <c r="C15" s="25" t="s">
        <v>166</v>
      </c>
      <c r="D15" s="43">
        <f>SUM(E15:AC15)</f>
        <v>468</v>
      </c>
      <c r="E15" s="43">
        <f>[1]AD!E374</f>
        <v>0</v>
      </c>
      <c r="F15" s="43">
        <f>[1]AD!F374</f>
        <v>84</v>
      </c>
      <c r="G15" s="43">
        <f>[1]AD!G374</f>
        <v>46</v>
      </c>
      <c r="H15" s="43">
        <f>[1]AD!H374</f>
        <v>57</v>
      </c>
      <c r="I15" s="43">
        <f>[1]AD!I374</f>
        <v>50</v>
      </c>
      <c r="J15" s="43">
        <f>[1]AD!J374</f>
        <v>36</v>
      </c>
      <c r="K15" s="43">
        <f>[1]AD!K374</f>
        <v>29</v>
      </c>
      <c r="L15" s="43">
        <f>[1]AD!L374</f>
        <v>21</v>
      </c>
      <c r="M15" s="43">
        <f>[1]AD!M374</f>
        <v>16</v>
      </c>
      <c r="N15" s="43">
        <f>[1]AD!N374</f>
        <v>7</v>
      </c>
      <c r="O15" s="43">
        <f>[1]AD!O374</f>
        <v>12</v>
      </c>
      <c r="P15" s="43">
        <f>[1]AD!P374</f>
        <v>11</v>
      </c>
      <c r="Q15" s="43">
        <f>[1]AD!Q374</f>
        <v>14</v>
      </c>
      <c r="R15" s="43">
        <f>[1]AD!R374</f>
        <v>9</v>
      </c>
      <c r="S15" s="43">
        <f>[1]AD!S374</f>
        <v>7</v>
      </c>
      <c r="T15" s="43">
        <f>[1]AD!T374</f>
        <v>3</v>
      </c>
      <c r="U15" s="43">
        <f>[1]AD!U374</f>
        <v>5</v>
      </c>
      <c r="V15" s="43">
        <f>[1]AD!V374</f>
        <v>6</v>
      </c>
      <c r="W15" s="43">
        <f>[1]AD!W374</f>
        <v>2</v>
      </c>
      <c r="X15" s="43">
        <f>[1]AD!X374</f>
        <v>4</v>
      </c>
      <c r="Y15" s="43">
        <f>[1]AD!Y374</f>
        <v>3</v>
      </c>
      <c r="Z15" s="43">
        <f>[1]AD!Z374</f>
        <v>4</v>
      </c>
      <c r="AA15" s="43">
        <f>[1]AD!AA374</f>
        <v>14</v>
      </c>
      <c r="AB15" s="43">
        <f>[1]AD!AB374</f>
        <v>12</v>
      </c>
      <c r="AC15" s="43">
        <f>[1]AD!AC374</f>
        <v>16</v>
      </c>
      <c r="AD15" s="25" t="s">
        <v>167</v>
      </c>
      <c r="AE15" s="93"/>
      <c r="AF15" s="95"/>
    </row>
    <row r="16" spans="1:32" ht="17.100000000000001" customHeight="1">
      <c r="A16" s="98"/>
      <c r="B16" s="45"/>
      <c r="C16" s="25" t="s">
        <v>168</v>
      </c>
      <c r="D16" s="43">
        <f>SUM(E16:AC16)</f>
        <v>1</v>
      </c>
      <c r="E16" s="43">
        <f>[1]AD!E375</f>
        <v>0</v>
      </c>
      <c r="F16" s="43">
        <f>[1]AD!F375</f>
        <v>0</v>
      </c>
      <c r="G16" s="43">
        <f>[1]AD!G375</f>
        <v>0</v>
      </c>
      <c r="H16" s="43">
        <f>[1]AD!H375</f>
        <v>0</v>
      </c>
      <c r="I16" s="43">
        <f>[1]AD!I375</f>
        <v>0</v>
      </c>
      <c r="J16" s="43">
        <f>[1]AD!J375</f>
        <v>0</v>
      </c>
      <c r="K16" s="43">
        <f>[1]AD!K375</f>
        <v>0</v>
      </c>
      <c r="L16" s="43">
        <f>[1]AD!L375</f>
        <v>0</v>
      </c>
      <c r="M16" s="43">
        <f>[1]AD!M375</f>
        <v>0</v>
      </c>
      <c r="N16" s="43">
        <f>[1]AD!N375</f>
        <v>0</v>
      </c>
      <c r="O16" s="43">
        <f>[1]AD!O375</f>
        <v>0</v>
      </c>
      <c r="P16" s="43">
        <f>[1]AD!P375</f>
        <v>0</v>
      </c>
      <c r="Q16" s="43">
        <f>[1]AD!Q375</f>
        <v>0</v>
      </c>
      <c r="R16" s="43">
        <f>[1]AD!R375</f>
        <v>0</v>
      </c>
      <c r="S16" s="43">
        <f>[1]AD!S375</f>
        <v>0</v>
      </c>
      <c r="T16" s="43">
        <f>[1]AD!T375</f>
        <v>0</v>
      </c>
      <c r="U16" s="43">
        <f>[1]AD!U375</f>
        <v>0</v>
      </c>
      <c r="V16" s="43">
        <f>[1]AD!V375</f>
        <v>0</v>
      </c>
      <c r="W16" s="43">
        <f>[1]AD!W375</f>
        <v>0</v>
      </c>
      <c r="X16" s="43">
        <f>[1]AD!X375</f>
        <v>0</v>
      </c>
      <c r="Y16" s="43">
        <f>[1]AD!Y375</f>
        <v>0</v>
      </c>
      <c r="Z16" s="43">
        <f>[1]AD!Z375</f>
        <v>0</v>
      </c>
      <c r="AA16" s="43">
        <f>[1]AD!AA375</f>
        <v>1</v>
      </c>
      <c r="AB16" s="43">
        <f>[1]AD!AB375</f>
        <v>0</v>
      </c>
      <c r="AC16" s="43">
        <f>[1]AD!AC375</f>
        <v>0</v>
      </c>
      <c r="AD16" s="25" t="s">
        <v>169</v>
      </c>
      <c r="AE16" s="45"/>
      <c r="AF16" s="95"/>
    </row>
    <row r="17" spans="1:32" ht="17.100000000000001" customHeight="1">
      <c r="A17" s="98"/>
      <c r="B17" s="96" t="s">
        <v>170</v>
      </c>
      <c r="C17" s="96"/>
      <c r="D17" s="42">
        <f t="shared" ref="D17:AB17" si="0">SUM(D14:D16)</f>
        <v>1166</v>
      </c>
      <c r="E17" s="42">
        <f t="shared" si="0"/>
        <v>0</v>
      </c>
      <c r="F17" s="42">
        <f t="shared" si="0"/>
        <v>175</v>
      </c>
      <c r="G17" s="42">
        <f t="shared" si="0"/>
        <v>109</v>
      </c>
      <c r="H17" s="42">
        <f t="shared" si="0"/>
        <v>144</v>
      </c>
      <c r="I17" s="42">
        <f t="shared" si="0"/>
        <v>105</v>
      </c>
      <c r="J17" s="42">
        <f t="shared" si="0"/>
        <v>86</v>
      </c>
      <c r="K17" s="42">
        <f t="shared" si="0"/>
        <v>83</v>
      </c>
      <c r="L17" s="42">
        <f t="shared" si="0"/>
        <v>49</v>
      </c>
      <c r="M17" s="42">
        <f t="shared" si="0"/>
        <v>39</v>
      </c>
      <c r="N17" s="42">
        <f t="shared" si="0"/>
        <v>24</v>
      </c>
      <c r="O17" s="42">
        <f t="shared" si="0"/>
        <v>31</v>
      </c>
      <c r="P17" s="42">
        <f t="shared" si="0"/>
        <v>32</v>
      </c>
      <c r="Q17" s="42">
        <f t="shared" si="0"/>
        <v>46</v>
      </c>
      <c r="R17" s="42">
        <f t="shared" si="0"/>
        <v>34</v>
      </c>
      <c r="S17" s="42">
        <f t="shared" si="0"/>
        <v>37</v>
      </c>
      <c r="T17" s="42">
        <f t="shared" si="0"/>
        <v>35</v>
      </c>
      <c r="U17" s="42">
        <f t="shared" si="0"/>
        <v>9</v>
      </c>
      <c r="V17" s="42">
        <f t="shared" si="0"/>
        <v>10</v>
      </c>
      <c r="W17" s="42">
        <f t="shared" si="0"/>
        <v>7</v>
      </c>
      <c r="X17" s="42">
        <f t="shared" si="0"/>
        <v>8</v>
      </c>
      <c r="Y17" s="42">
        <f t="shared" si="0"/>
        <v>5</v>
      </c>
      <c r="Z17" s="42">
        <f t="shared" si="0"/>
        <v>9</v>
      </c>
      <c r="AA17" s="42">
        <f t="shared" si="0"/>
        <v>36</v>
      </c>
      <c r="AB17" s="42">
        <f t="shared" si="0"/>
        <v>16</v>
      </c>
      <c r="AC17" s="42">
        <f>SUM(AC14:AC16)</f>
        <v>37</v>
      </c>
      <c r="AD17" s="97" t="s">
        <v>1</v>
      </c>
      <c r="AE17" s="97"/>
      <c r="AF17" s="95"/>
    </row>
    <row r="18" spans="1:32" ht="17.100000000000001" customHeight="1">
      <c r="A18" s="98"/>
      <c r="B18" s="26" t="s">
        <v>171</v>
      </c>
      <c r="C18" s="25" t="s">
        <v>162</v>
      </c>
      <c r="D18" s="43">
        <f>SUM(E18:AC18)</f>
        <v>1456</v>
      </c>
      <c r="E18" s="43">
        <f>[1]AD!E377</f>
        <v>0</v>
      </c>
      <c r="F18" s="43">
        <f>[1]AD!F377</f>
        <v>39</v>
      </c>
      <c r="G18" s="43">
        <f>[1]AD!G377</f>
        <v>44</v>
      </c>
      <c r="H18" s="43">
        <f>[1]AD!H377</f>
        <v>53</v>
      </c>
      <c r="I18" s="43">
        <f>[1]AD!I377</f>
        <v>77</v>
      </c>
      <c r="J18" s="43">
        <f>[1]AD!J377</f>
        <v>96</v>
      </c>
      <c r="K18" s="43">
        <f>[1]AD!K377</f>
        <v>109</v>
      </c>
      <c r="L18" s="43">
        <f>[1]AD!L377</f>
        <v>118</v>
      </c>
      <c r="M18" s="43">
        <f>[1]AD!M377</f>
        <v>131</v>
      </c>
      <c r="N18" s="43">
        <f>[1]AD!N377</f>
        <v>142</v>
      </c>
      <c r="O18" s="43">
        <f>[1]AD!O377</f>
        <v>143</v>
      </c>
      <c r="P18" s="43">
        <f>[1]AD!P377</f>
        <v>125</v>
      </c>
      <c r="Q18" s="43">
        <f>[1]AD!Q377</f>
        <v>124</v>
      </c>
      <c r="R18" s="43">
        <f>[1]AD!R377</f>
        <v>95</v>
      </c>
      <c r="S18" s="43">
        <f>[1]AD!S377</f>
        <v>61</v>
      </c>
      <c r="T18" s="43">
        <f>[1]AD!T377</f>
        <v>15</v>
      </c>
      <c r="U18" s="43">
        <f>[1]AD!U377</f>
        <v>4</v>
      </c>
      <c r="V18" s="43">
        <f>[1]AD!V377</f>
        <v>5</v>
      </c>
      <c r="W18" s="43">
        <f>[1]AD!W377</f>
        <v>3</v>
      </c>
      <c r="X18" s="43">
        <f>[1]AD!X377</f>
        <v>4</v>
      </c>
      <c r="Y18" s="43">
        <f>[1]AD!Y377</f>
        <v>4</v>
      </c>
      <c r="Z18" s="43">
        <f>[1]AD!Z377</f>
        <v>7</v>
      </c>
      <c r="AA18" s="43">
        <f>[1]AD!AA377</f>
        <v>25</v>
      </c>
      <c r="AB18" s="43">
        <f>[1]AD!AB377</f>
        <v>9</v>
      </c>
      <c r="AC18" s="43">
        <f>[1]AD!AC377</f>
        <v>23</v>
      </c>
      <c r="AD18" s="25" t="s">
        <v>163</v>
      </c>
      <c r="AE18" s="93" t="s">
        <v>172</v>
      </c>
      <c r="AF18" s="95"/>
    </row>
    <row r="19" spans="1:32" ht="17.100000000000001" customHeight="1">
      <c r="A19" s="98"/>
      <c r="B19" s="27" t="s">
        <v>161</v>
      </c>
      <c r="C19" s="25" t="s">
        <v>166</v>
      </c>
      <c r="D19" s="43">
        <f>SUM(E19:AC19)</f>
        <v>606</v>
      </c>
      <c r="E19" s="43">
        <f>[1]AD!E378</f>
        <v>0</v>
      </c>
      <c r="F19" s="43">
        <f>[1]AD!F378</f>
        <v>65</v>
      </c>
      <c r="G19" s="43">
        <f>[1]AD!G378</f>
        <v>43</v>
      </c>
      <c r="H19" s="43">
        <f>[1]AD!H378</f>
        <v>40</v>
      </c>
      <c r="I19" s="43">
        <f>[1]AD!I378</f>
        <v>56</v>
      </c>
      <c r="J19" s="43">
        <f>[1]AD!J378</f>
        <v>49</v>
      </c>
      <c r="K19" s="43">
        <f>[1]AD!K378</f>
        <v>38</v>
      </c>
      <c r="L19" s="43">
        <f>[1]AD!L378</f>
        <v>54</v>
      </c>
      <c r="M19" s="43">
        <f>[1]AD!M378</f>
        <v>34</v>
      </c>
      <c r="N19" s="43">
        <f>[1]AD!N378</f>
        <v>34</v>
      </c>
      <c r="O19" s="43">
        <f>[1]AD!O378</f>
        <v>32</v>
      </c>
      <c r="P19" s="43">
        <f>[1]AD!P378</f>
        <v>27</v>
      </c>
      <c r="Q19" s="43">
        <f>[1]AD!Q378</f>
        <v>29</v>
      </c>
      <c r="R19" s="43">
        <f>[1]AD!R378</f>
        <v>20</v>
      </c>
      <c r="S19" s="43">
        <f>[1]AD!S378</f>
        <v>5</v>
      </c>
      <c r="T19" s="43">
        <f>[1]AD!T378</f>
        <v>3</v>
      </c>
      <c r="U19" s="43">
        <f>[1]AD!U378</f>
        <v>3</v>
      </c>
      <c r="V19" s="43">
        <f>[1]AD!V378</f>
        <v>5</v>
      </c>
      <c r="W19" s="43">
        <f>[1]AD!W378</f>
        <v>2</v>
      </c>
      <c r="X19" s="43">
        <f>[1]AD!X378</f>
        <v>2</v>
      </c>
      <c r="Y19" s="43">
        <f>[1]AD!Y378</f>
        <v>2</v>
      </c>
      <c r="Z19" s="43">
        <f>[1]AD!Z378</f>
        <v>5</v>
      </c>
      <c r="AA19" s="43">
        <f>[1]AD!AA378</f>
        <v>23</v>
      </c>
      <c r="AB19" s="43">
        <f>[1]AD!AB378</f>
        <v>12</v>
      </c>
      <c r="AC19" s="43">
        <f>[1]AD!AC378</f>
        <v>23</v>
      </c>
      <c r="AD19" s="25" t="s">
        <v>167</v>
      </c>
      <c r="AE19" s="93"/>
      <c r="AF19" s="95"/>
    </row>
    <row r="20" spans="1:32" ht="17.100000000000001" customHeight="1">
      <c r="A20" s="98"/>
      <c r="B20" s="27"/>
      <c r="C20" s="25" t="s">
        <v>168</v>
      </c>
      <c r="D20" s="43">
        <f>SUM(E20:AC20)</f>
        <v>2</v>
      </c>
      <c r="E20" s="43">
        <f>[1]AD!E379</f>
        <v>0</v>
      </c>
      <c r="F20" s="43">
        <f>[1]AD!F379</f>
        <v>0</v>
      </c>
      <c r="G20" s="43">
        <f>[1]AD!G379</f>
        <v>0</v>
      </c>
      <c r="H20" s="43">
        <f>[1]AD!H379</f>
        <v>0</v>
      </c>
      <c r="I20" s="43">
        <f>[1]AD!I379</f>
        <v>0</v>
      </c>
      <c r="J20" s="43">
        <f>[1]AD!J379</f>
        <v>0</v>
      </c>
      <c r="K20" s="43">
        <f>[1]AD!K379</f>
        <v>0</v>
      </c>
      <c r="L20" s="43">
        <f>[1]AD!L379</f>
        <v>0</v>
      </c>
      <c r="M20" s="43">
        <f>[1]AD!M379</f>
        <v>0</v>
      </c>
      <c r="N20" s="43">
        <f>[1]AD!N379</f>
        <v>1</v>
      </c>
      <c r="O20" s="43">
        <f>[1]AD!O379</f>
        <v>0</v>
      </c>
      <c r="P20" s="43">
        <f>[1]AD!P379</f>
        <v>0</v>
      </c>
      <c r="Q20" s="43">
        <f>[1]AD!Q379</f>
        <v>0</v>
      </c>
      <c r="R20" s="43">
        <f>[1]AD!R379</f>
        <v>0</v>
      </c>
      <c r="S20" s="43">
        <f>[1]AD!S379</f>
        <v>0</v>
      </c>
      <c r="T20" s="43">
        <f>[1]AD!T379</f>
        <v>0</v>
      </c>
      <c r="U20" s="43">
        <f>[1]AD!U379</f>
        <v>0</v>
      </c>
      <c r="V20" s="43">
        <f>[1]AD!V379</f>
        <v>0</v>
      </c>
      <c r="W20" s="43">
        <f>[1]AD!W379</f>
        <v>0</v>
      </c>
      <c r="X20" s="43">
        <f>[1]AD!X379</f>
        <v>0</v>
      </c>
      <c r="Y20" s="43">
        <f>[1]AD!Y379</f>
        <v>0</v>
      </c>
      <c r="Z20" s="43">
        <f>[1]AD!Z379</f>
        <v>0</v>
      </c>
      <c r="AA20" s="43">
        <f>[1]AD!AA379</f>
        <v>0</v>
      </c>
      <c r="AB20" s="43">
        <f>[1]AD!AB379</f>
        <v>0</v>
      </c>
      <c r="AC20" s="43">
        <f>[1]AD!AC379</f>
        <v>1</v>
      </c>
      <c r="AD20" s="25" t="s">
        <v>169</v>
      </c>
      <c r="AE20" s="45"/>
      <c r="AF20" s="95"/>
    </row>
    <row r="21" spans="1:32" ht="17.100000000000001" customHeight="1">
      <c r="A21" s="98"/>
      <c r="B21" s="42" t="s">
        <v>170</v>
      </c>
      <c r="C21" s="42"/>
      <c r="D21" s="42">
        <f t="shared" ref="D21:AB21" si="1">D18+D20+D19</f>
        <v>2064</v>
      </c>
      <c r="E21" s="42">
        <f t="shared" si="1"/>
        <v>0</v>
      </c>
      <c r="F21" s="42">
        <f t="shared" si="1"/>
        <v>104</v>
      </c>
      <c r="G21" s="42">
        <f t="shared" si="1"/>
        <v>87</v>
      </c>
      <c r="H21" s="42">
        <f t="shared" si="1"/>
        <v>93</v>
      </c>
      <c r="I21" s="42">
        <f t="shared" si="1"/>
        <v>133</v>
      </c>
      <c r="J21" s="42">
        <f t="shared" si="1"/>
        <v>145</v>
      </c>
      <c r="K21" s="42">
        <f t="shared" si="1"/>
        <v>147</v>
      </c>
      <c r="L21" s="42">
        <f t="shared" si="1"/>
        <v>172</v>
      </c>
      <c r="M21" s="42">
        <f t="shared" si="1"/>
        <v>165</v>
      </c>
      <c r="N21" s="42">
        <f t="shared" si="1"/>
        <v>177</v>
      </c>
      <c r="O21" s="42">
        <f t="shared" si="1"/>
        <v>175</v>
      </c>
      <c r="P21" s="42">
        <f t="shared" si="1"/>
        <v>152</v>
      </c>
      <c r="Q21" s="42">
        <f t="shared" si="1"/>
        <v>153</v>
      </c>
      <c r="R21" s="42">
        <f t="shared" si="1"/>
        <v>115</v>
      </c>
      <c r="S21" s="42">
        <f t="shared" si="1"/>
        <v>66</v>
      </c>
      <c r="T21" s="42">
        <f t="shared" si="1"/>
        <v>18</v>
      </c>
      <c r="U21" s="42">
        <f t="shared" si="1"/>
        <v>7</v>
      </c>
      <c r="V21" s="42">
        <f t="shared" si="1"/>
        <v>10</v>
      </c>
      <c r="W21" s="42">
        <f t="shared" si="1"/>
        <v>5</v>
      </c>
      <c r="X21" s="42">
        <f t="shared" si="1"/>
        <v>6</v>
      </c>
      <c r="Y21" s="42">
        <f t="shared" si="1"/>
        <v>6</v>
      </c>
      <c r="Z21" s="42">
        <f t="shared" si="1"/>
        <v>12</v>
      </c>
      <c r="AA21" s="42">
        <f t="shared" si="1"/>
        <v>48</v>
      </c>
      <c r="AB21" s="42">
        <f t="shared" si="1"/>
        <v>21</v>
      </c>
      <c r="AC21" s="42">
        <f>AC18+AC20+AC19</f>
        <v>47</v>
      </c>
      <c r="AD21" s="42" t="s">
        <v>1</v>
      </c>
      <c r="AE21" s="42"/>
      <c r="AF21" s="95"/>
    </row>
    <row r="22" spans="1:32" ht="24.95" customHeight="1">
      <c r="A22" s="98"/>
      <c r="B22" s="26" t="s">
        <v>171</v>
      </c>
      <c r="C22" s="25" t="s">
        <v>162</v>
      </c>
      <c r="D22" s="43">
        <f>SUM(E22:AC22)</f>
        <v>0</v>
      </c>
      <c r="E22" s="43">
        <f>[1]AD!E381</f>
        <v>0</v>
      </c>
      <c r="F22" s="43">
        <f>[1]AD!F381</f>
        <v>0</v>
      </c>
      <c r="G22" s="43">
        <f>[1]AD!G381</f>
        <v>0</v>
      </c>
      <c r="H22" s="43">
        <f>[1]AD!H381</f>
        <v>0</v>
      </c>
      <c r="I22" s="43">
        <f>[1]AD!I381</f>
        <v>0</v>
      </c>
      <c r="J22" s="43">
        <f>[1]AD!J381</f>
        <v>0</v>
      </c>
      <c r="K22" s="43">
        <f>[1]AD!K381</f>
        <v>0</v>
      </c>
      <c r="L22" s="43">
        <f>[1]AD!L381</f>
        <v>0</v>
      </c>
      <c r="M22" s="43">
        <f>[1]AD!M381</f>
        <v>0</v>
      </c>
      <c r="N22" s="43">
        <f>[1]AD!N381</f>
        <v>0</v>
      </c>
      <c r="O22" s="43">
        <f>[1]AD!O381</f>
        <v>0</v>
      </c>
      <c r="P22" s="43">
        <f>[1]AD!P381</f>
        <v>0</v>
      </c>
      <c r="Q22" s="43">
        <f>[1]AD!Q381</f>
        <v>0</v>
      </c>
      <c r="R22" s="43">
        <f>[1]AD!R381</f>
        <v>0</v>
      </c>
      <c r="S22" s="43">
        <f>[1]AD!S381</f>
        <v>0</v>
      </c>
      <c r="T22" s="43">
        <f>[1]AD!T381</f>
        <v>0</v>
      </c>
      <c r="U22" s="43">
        <f>[1]AD!U381</f>
        <v>0</v>
      </c>
      <c r="V22" s="43">
        <f>[1]AD!V381</f>
        <v>0</v>
      </c>
      <c r="W22" s="43">
        <f>[1]AD!W381</f>
        <v>0</v>
      </c>
      <c r="X22" s="43">
        <f>[1]AD!X381</f>
        <v>0</v>
      </c>
      <c r="Y22" s="43">
        <f>[1]AD!Y381</f>
        <v>0</v>
      </c>
      <c r="Z22" s="43">
        <f>[1]AD!Z381</f>
        <v>0</v>
      </c>
      <c r="AA22" s="43">
        <f>[1]AD!AA381</f>
        <v>0</v>
      </c>
      <c r="AB22" s="43">
        <f>[1]AD!AB381</f>
        <v>0</v>
      </c>
      <c r="AC22" s="43">
        <f>[1]AD!AC381</f>
        <v>0</v>
      </c>
      <c r="AD22" s="25" t="s">
        <v>163</v>
      </c>
      <c r="AE22" s="93" t="s">
        <v>173</v>
      </c>
      <c r="AF22" s="95"/>
    </row>
    <row r="23" spans="1:32" ht="24.95" customHeight="1">
      <c r="A23" s="98"/>
      <c r="B23" s="27" t="s">
        <v>174</v>
      </c>
      <c r="C23" s="25" t="s">
        <v>166</v>
      </c>
      <c r="D23" s="43">
        <f>SUM(E23:AC23)</f>
        <v>0</v>
      </c>
      <c r="E23" s="43">
        <f>[1]AD!E382</f>
        <v>0</v>
      </c>
      <c r="F23" s="43">
        <f>[1]AD!F382</f>
        <v>0</v>
      </c>
      <c r="G23" s="43">
        <f>[1]AD!G382</f>
        <v>0</v>
      </c>
      <c r="H23" s="43">
        <f>[1]AD!H382</f>
        <v>0</v>
      </c>
      <c r="I23" s="43">
        <f>[1]AD!I382</f>
        <v>0</v>
      </c>
      <c r="J23" s="43">
        <f>[1]AD!J382</f>
        <v>0</v>
      </c>
      <c r="K23" s="43">
        <f>[1]AD!K382</f>
        <v>0</v>
      </c>
      <c r="L23" s="43">
        <f>[1]AD!L382</f>
        <v>0</v>
      </c>
      <c r="M23" s="43">
        <f>[1]AD!M382</f>
        <v>0</v>
      </c>
      <c r="N23" s="43">
        <f>[1]AD!N382</f>
        <v>0</v>
      </c>
      <c r="O23" s="43">
        <f>[1]AD!O382</f>
        <v>0</v>
      </c>
      <c r="P23" s="43">
        <f>[1]AD!P382</f>
        <v>0</v>
      </c>
      <c r="Q23" s="43">
        <f>[1]AD!Q382</f>
        <v>0</v>
      </c>
      <c r="R23" s="43">
        <f>[1]AD!R382</f>
        <v>0</v>
      </c>
      <c r="S23" s="43">
        <f>[1]AD!S382</f>
        <v>0</v>
      </c>
      <c r="T23" s="43">
        <f>[1]AD!T382</f>
        <v>0</v>
      </c>
      <c r="U23" s="43">
        <f>[1]AD!U382</f>
        <v>0</v>
      </c>
      <c r="V23" s="43">
        <f>[1]AD!V382</f>
        <v>0</v>
      </c>
      <c r="W23" s="43">
        <f>[1]AD!W382</f>
        <v>0</v>
      </c>
      <c r="X23" s="43">
        <f>[1]AD!X382</f>
        <v>0</v>
      </c>
      <c r="Y23" s="43">
        <f>[1]AD!Y382</f>
        <v>0</v>
      </c>
      <c r="Z23" s="43">
        <f>[1]AD!Z382</f>
        <v>0</v>
      </c>
      <c r="AA23" s="43">
        <f>[1]AD!AA382</f>
        <v>0</v>
      </c>
      <c r="AB23" s="43">
        <f>[1]AD!AB382</f>
        <v>0</v>
      </c>
      <c r="AC23" s="43">
        <f>[1]AD!AC382</f>
        <v>0</v>
      </c>
      <c r="AD23" s="25" t="s">
        <v>167</v>
      </c>
      <c r="AE23" s="93"/>
      <c r="AF23" s="95"/>
    </row>
    <row r="24" spans="1:32" ht="24.95" customHeight="1">
      <c r="A24" s="98"/>
      <c r="B24" s="96" t="s">
        <v>170</v>
      </c>
      <c r="C24" s="96"/>
      <c r="D24" s="42">
        <f t="shared" ref="D24:AB24" si="2">SUM(D22:D23)</f>
        <v>0</v>
      </c>
      <c r="E24" s="42">
        <f t="shared" si="2"/>
        <v>0</v>
      </c>
      <c r="F24" s="42">
        <f t="shared" si="2"/>
        <v>0</v>
      </c>
      <c r="G24" s="42">
        <f t="shared" si="2"/>
        <v>0</v>
      </c>
      <c r="H24" s="42">
        <f t="shared" si="2"/>
        <v>0</v>
      </c>
      <c r="I24" s="42">
        <f t="shared" si="2"/>
        <v>0</v>
      </c>
      <c r="J24" s="42">
        <f t="shared" si="2"/>
        <v>0</v>
      </c>
      <c r="K24" s="42">
        <f t="shared" si="2"/>
        <v>0</v>
      </c>
      <c r="L24" s="42">
        <f t="shared" si="2"/>
        <v>0</v>
      </c>
      <c r="M24" s="42">
        <f t="shared" si="2"/>
        <v>0</v>
      </c>
      <c r="N24" s="42">
        <f t="shared" si="2"/>
        <v>0</v>
      </c>
      <c r="O24" s="42">
        <f t="shared" si="2"/>
        <v>0</v>
      </c>
      <c r="P24" s="42">
        <f t="shared" si="2"/>
        <v>0</v>
      </c>
      <c r="Q24" s="42">
        <f t="shared" si="2"/>
        <v>0</v>
      </c>
      <c r="R24" s="42">
        <f t="shared" si="2"/>
        <v>0</v>
      </c>
      <c r="S24" s="42">
        <f t="shared" si="2"/>
        <v>0</v>
      </c>
      <c r="T24" s="42">
        <f t="shared" si="2"/>
        <v>0</v>
      </c>
      <c r="U24" s="42">
        <f t="shared" si="2"/>
        <v>0</v>
      </c>
      <c r="V24" s="42">
        <f t="shared" si="2"/>
        <v>0</v>
      </c>
      <c r="W24" s="42">
        <f t="shared" si="2"/>
        <v>0</v>
      </c>
      <c r="X24" s="42">
        <f t="shared" si="2"/>
        <v>0</v>
      </c>
      <c r="Y24" s="42">
        <f t="shared" si="2"/>
        <v>0</v>
      </c>
      <c r="Z24" s="42">
        <f t="shared" si="2"/>
        <v>0</v>
      </c>
      <c r="AA24" s="42">
        <f t="shared" si="2"/>
        <v>0</v>
      </c>
      <c r="AB24" s="42">
        <f t="shared" si="2"/>
        <v>0</v>
      </c>
      <c r="AC24" s="42">
        <f>SUM(AC22:AC23)</f>
        <v>0</v>
      </c>
      <c r="AD24" s="97" t="s">
        <v>1</v>
      </c>
      <c r="AE24" s="97"/>
      <c r="AF24" s="95"/>
    </row>
    <row r="25" spans="1:32" ht="24.95" customHeight="1">
      <c r="A25" s="98"/>
      <c r="B25" s="42" t="s">
        <v>170</v>
      </c>
      <c r="C25" s="42"/>
      <c r="D25" s="42">
        <f t="shared" ref="D25:AB25" si="3">SUM(D17+D21+D24)</f>
        <v>3230</v>
      </c>
      <c r="E25" s="42">
        <f t="shared" si="3"/>
        <v>0</v>
      </c>
      <c r="F25" s="42">
        <f t="shared" si="3"/>
        <v>279</v>
      </c>
      <c r="G25" s="42">
        <f t="shared" si="3"/>
        <v>196</v>
      </c>
      <c r="H25" s="42">
        <f t="shared" si="3"/>
        <v>237</v>
      </c>
      <c r="I25" s="42">
        <f t="shared" si="3"/>
        <v>238</v>
      </c>
      <c r="J25" s="42">
        <f t="shared" si="3"/>
        <v>231</v>
      </c>
      <c r="K25" s="42">
        <f t="shared" si="3"/>
        <v>230</v>
      </c>
      <c r="L25" s="42">
        <f t="shared" si="3"/>
        <v>221</v>
      </c>
      <c r="M25" s="42">
        <f t="shared" si="3"/>
        <v>204</v>
      </c>
      <c r="N25" s="42">
        <f t="shared" si="3"/>
        <v>201</v>
      </c>
      <c r="O25" s="42">
        <f t="shared" si="3"/>
        <v>206</v>
      </c>
      <c r="P25" s="42">
        <f t="shared" si="3"/>
        <v>184</v>
      </c>
      <c r="Q25" s="42">
        <f t="shared" si="3"/>
        <v>199</v>
      </c>
      <c r="R25" s="42">
        <f t="shared" si="3"/>
        <v>149</v>
      </c>
      <c r="S25" s="42">
        <f t="shared" si="3"/>
        <v>103</v>
      </c>
      <c r="T25" s="42">
        <f t="shared" si="3"/>
        <v>53</v>
      </c>
      <c r="U25" s="42">
        <f t="shared" si="3"/>
        <v>16</v>
      </c>
      <c r="V25" s="42">
        <f t="shared" si="3"/>
        <v>20</v>
      </c>
      <c r="W25" s="42">
        <f t="shared" si="3"/>
        <v>12</v>
      </c>
      <c r="X25" s="42">
        <f t="shared" si="3"/>
        <v>14</v>
      </c>
      <c r="Y25" s="42">
        <f t="shared" si="3"/>
        <v>11</v>
      </c>
      <c r="Z25" s="42">
        <f t="shared" si="3"/>
        <v>21</v>
      </c>
      <c r="AA25" s="42">
        <f t="shared" si="3"/>
        <v>84</v>
      </c>
      <c r="AB25" s="42">
        <f t="shared" si="3"/>
        <v>37</v>
      </c>
      <c r="AC25" s="42">
        <f>SUM(AC17+AC21+AC24)</f>
        <v>84</v>
      </c>
      <c r="AD25" s="96" t="s">
        <v>1</v>
      </c>
      <c r="AE25" s="96"/>
      <c r="AF25" s="95"/>
    </row>
    <row r="26" spans="1:32" ht="24.95" customHeight="1">
      <c r="A26" s="98" t="s">
        <v>175</v>
      </c>
      <c r="B26" s="93" t="s">
        <v>161</v>
      </c>
      <c r="C26" s="25" t="s">
        <v>162</v>
      </c>
      <c r="D26" s="43">
        <f>SUM(E26:AC26)</f>
        <v>0</v>
      </c>
      <c r="E26" s="43">
        <f>[1]الغربية!E361</f>
        <v>0</v>
      </c>
      <c r="F26" s="43">
        <f>[1]الغربية!F361</f>
        <v>0</v>
      </c>
      <c r="G26" s="43">
        <f>[1]الغربية!G361</f>
        <v>0</v>
      </c>
      <c r="H26" s="43">
        <f>[1]الغربية!H361</f>
        <v>0</v>
      </c>
      <c r="I26" s="43">
        <f>[1]الغربية!I361</f>
        <v>0</v>
      </c>
      <c r="J26" s="43">
        <f>[1]الغربية!J361</f>
        <v>0</v>
      </c>
      <c r="K26" s="43">
        <f>[1]الغربية!K361</f>
        <v>0</v>
      </c>
      <c r="L26" s="43">
        <f>[1]الغربية!L361</f>
        <v>0</v>
      </c>
      <c r="M26" s="43">
        <f>[1]الغربية!M361</f>
        <v>0</v>
      </c>
      <c r="N26" s="43">
        <f>[1]الغربية!N361</f>
        <v>0</v>
      </c>
      <c r="O26" s="43">
        <f>[1]الغربية!O361</f>
        <v>0</v>
      </c>
      <c r="P26" s="43">
        <f>[1]الغربية!P361</f>
        <v>0</v>
      </c>
      <c r="Q26" s="43">
        <f>[1]الغربية!Q361</f>
        <v>0</v>
      </c>
      <c r="R26" s="43">
        <f>[1]الغربية!R361</f>
        <v>0</v>
      </c>
      <c r="S26" s="43">
        <f>[1]الغربية!S361</f>
        <v>0</v>
      </c>
      <c r="T26" s="43">
        <f>[1]الغربية!T361</f>
        <v>0</v>
      </c>
      <c r="U26" s="43">
        <f>[1]الغربية!U361</f>
        <v>0</v>
      </c>
      <c r="V26" s="43">
        <f>[1]الغربية!V361</f>
        <v>0</v>
      </c>
      <c r="W26" s="43">
        <f>[1]الغربية!W361</f>
        <v>0</v>
      </c>
      <c r="X26" s="43">
        <f>[1]الغربية!X361</f>
        <v>0</v>
      </c>
      <c r="Y26" s="43">
        <f>[1]الغربية!Y361</f>
        <v>0</v>
      </c>
      <c r="Z26" s="43">
        <f>[1]الغربية!Z361</f>
        <v>0</v>
      </c>
      <c r="AA26" s="43">
        <f>[1]الغربية!AA361</f>
        <v>0</v>
      </c>
      <c r="AB26" s="43">
        <f>[1]الغربية!AB361</f>
        <v>0</v>
      </c>
      <c r="AC26" s="43">
        <f>[1]الغربية!AC361</f>
        <v>0</v>
      </c>
      <c r="AD26" s="25" t="s">
        <v>163</v>
      </c>
      <c r="AE26" s="93" t="s">
        <v>164</v>
      </c>
      <c r="AF26" s="95" t="s">
        <v>176</v>
      </c>
    </row>
    <row r="27" spans="1:32" ht="24.95" customHeight="1">
      <c r="A27" s="98"/>
      <c r="B27" s="93"/>
      <c r="C27" s="25" t="s">
        <v>166</v>
      </c>
      <c r="D27" s="43">
        <f>SUM(E27:AC27)</f>
        <v>0</v>
      </c>
      <c r="E27" s="43">
        <f>[1]الغربية!E362</f>
        <v>0</v>
      </c>
      <c r="F27" s="43">
        <f>[1]الغربية!F362</f>
        <v>0</v>
      </c>
      <c r="G27" s="43">
        <f>[1]الغربية!G362</f>
        <v>0</v>
      </c>
      <c r="H27" s="43">
        <f>[1]الغربية!H362</f>
        <v>0</v>
      </c>
      <c r="I27" s="43">
        <f>[1]الغربية!I362</f>
        <v>0</v>
      </c>
      <c r="J27" s="43">
        <f>[1]الغربية!J362</f>
        <v>0</v>
      </c>
      <c r="K27" s="43">
        <f>[1]الغربية!K362</f>
        <v>0</v>
      </c>
      <c r="L27" s="43">
        <f>[1]الغربية!L362</f>
        <v>0</v>
      </c>
      <c r="M27" s="43">
        <f>[1]الغربية!M362</f>
        <v>0</v>
      </c>
      <c r="N27" s="43">
        <f>[1]الغربية!N362</f>
        <v>0</v>
      </c>
      <c r="O27" s="43">
        <f>[1]الغربية!O362</f>
        <v>0</v>
      </c>
      <c r="P27" s="43">
        <f>[1]الغربية!P362</f>
        <v>0</v>
      </c>
      <c r="Q27" s="43">
        <f>[1]الغربية!Q362</f>
        <v>0</v>
      </c>
      <c r="R27" s="43">
        <f>[1]الغربية!R362</f>
        <v>0</v>
      </c>
      <c r="S27" s="43">
        <f>[1]الغربية!S362</f>
        <v>0</v>
      </c>
      <c r="T27" s="43">
        <f>[1]الغربية!T362</f>
        <v>0</v>
      </c>
      <c r="U27" s="43">
        <f>[1]الغربية!U362</f>
        <v>0</v>
      </c>
      <c r="V27" s="43">
        <f>[1]الغربية!V362</f>
        <v>0</v>
      </c>
      <c r="W27" s="43">
        <f>[1]الغربية!W362</f>
        <v>0</v>
      </c>
      <c r="X27" s="43">
        <f>[1]الغربية!X362</f>
        <v>0</v>
      </c>
      <c r="Y27" s="43">
        <f>[1]الغربية!Y362</f>
        <v>0</v>
      </c>
      <c r="Z27" s="43">
        <f>[1]الغربية!Z362</f>
        <v>0</v>
      </c>
      <c r="AA27" s="43">
        <f>[1]الغربية!AA362</f>
        <v>0</v>
      </c>
      <c r="AB27" s="43">
        <f>[1]الغربية!AB362</f>
        <v>0</v>
      </c>
      <c r="AC27" s="43">
        <f>[1]الغربية!AC362</f>
        <v>0</v>
      </c>
      <c r="AD27" s="25" t="s">
        <v>167</v>
      </c>
      <c r="AE27" s="93"/>
      <c r="AF27" s="95"/>
    </row>
    <row r="28" spans="1:32" ht="24.95" customHeight="1">
      <c r="A28" s="98"/>
      <c r="B28" s="42" t="s">
        <v>170</v>
      </c>
      <c r="C28" s="42"/>
      <c r="D28" s="42">
        <f t="shared" ref="D28:AB28" si="4">D26+D27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42">
        <f t="shared" si="4"/>
        <v>0</v>
      </c>
      <c r="L28" s="42">
        <f t="shared" si="4"/>
        <v>0</v>
      </c>
      <c r="M28" s="42">
        <f t="shared" si="4"/>
        <v>0</v>
      </c>
      <c r="N28" s="42">
        <f t="shared" si="4"/>
        <v>0</v>
      </c>
      <c r="O28" s="42">
        <f t="shared" si="4"/>
        <v>0</v>
      </c>
      <c r="P28" s="42">
        <f t="shared" si="4"/>
        <v>0</v>
      </c>
      <c r="Q28" s="42">
        <f t="shared" si="4"/>
        <v>0</v>
      </c>
      <c r="R28" s="42">
        <f t="shared" si="4"/>
        <v>0</v>
      </c>
      <c r="S28" s="42">
        <f t="shared" si="4"/>
        <v>0</v>
      </c>
      <c r="T28" s="42">
        <f t="shared" si="4"/>
        <v>0</v>
      </c>
      <c r="U28" s="42">
        <f t="shared" si="4"/>
        <v>0</v>
      </c>
      <c r="V28" s="42">
        <f t="shared" si="4"/>
        <v>0</v>
      </c>
      <c r="W28" s="42">
        <f t="shared" si="4"/>
        <v>0</v>
      </c>
      <c r="X28" s="42">
        <f t="shared" si="4"/>
        <v>0</v>
      </c>
      <c r="Y28" s="42">
        <f t="shared" si="4"/>
        <v>0</v>
      </c>
      <c r="Z28" s="42">
        <f t="shared" si="4"/>
        <v>0</v>
      </c>
      <c r="AA28" s="42">
        <f t="shared" si="4"/>
        <v>0</v>
      </c>
      <c r="AB28" s="42">
        <f t="shared" si="4"/>
        <v>0</v>
      </c>
      <c r="AC28" s="42">
        <f>SUM(AC26:AC27)</f>
        <v>0</v>
      </c>
      <c r="AD28" s="97" t="s">
        <v>1</v>
      </c>
      <c r="AE28" s="97"/>
      <c r="AF28" s="95"/>
    </row>
    <row r="29" spans="1:32" ht="24.95" customHeight="1">
      <c r="A29" s="98"/>
      <c r="B29" s="26" t="s">
        <v>171</v>
      </c>
      <c r="C29" s="25" t="s">
        <v>162</v>
      </c>
      <c r="D29" s="43">
        <f>SUM(E29:AC29)</f>
        <v>0</v>
      </c>
      <c r="E29" s="43">
        <f>[1]الغربية!E365</f>
        <v>0</v>
      </c>
      <c r="F29" s="43">
        <f>[1]الغربية!F365</f>
        <v>0</v>
      </c>
      <c r="G29" s="43">
        <f>[1]الغربية!G365</f>
        <v>0</v>
      </c>
      <c r="H29" s="43">
        <f>[1]الغربية!H365</f>
        <v>0</v>
      </c>
      <c r="I29" s="43">
        <f>[1]الغربية!I365</f>
        <v>0</v>
      </c>
      <c r="J29" s="43">
        <f>[1]الغربية!J365</f>
        <v>0</v>
      </c>
      <c r="K29" s="43">
        <f>[1]الغربية!K365</f>
        <v>0</v>
      </c>
      <c r="L29" s="43">
        <f>[1]الغربية!L365</f>
        <v>0</v>
      </c>
      <c r="M29" s="43">
        <f>[1]الغربية!M365</f>
        <v>0</v>
      </c>
      <c r="N29" s="43">
        <f>[1]الغربية!N365</f>
        <v>0</v>
      </c>
      <c r="O29" s="43">
        <f>[1]الغربية!O365</f>
        <v>0</v>
      </c>
      <c r="P29" s="43">
        <f>[1]الغربية!P365</f>
        <v>0</v>
      </c>
      <c r="Q29" s="43">
        <f>[1]الغربية!Q365</f>
        <v>0</v>
      </c>
      <c r="R29" s="43">
        <f>[1]الغربية!R365</f>
        <v>0</v>
      </c>
      <c r="S29" s="43">
        <f>[1]الغربية!S365</f>
        <v>0</v>
      </c>
      <c r="T29" s="43">
        <f>[1]الغربية!T365</f>
        <v>0</v>
      </c>
      <c r="U29" s="43">
        <f>[1]الغربية!U365</f>
        <v>0</v>
      </c>
      <c r="V29" s="43">
        <f>[1]الغربية!V365</f>
        <v>0</v>
      </c>
      <c r="W29" s="43">
        <f>[1]الغربية!W365</f>
        <v>0</v>
      </c>
      <c r="X29" s="43">
        <f>[1]الغربية!X365</f>
        <v>0</v>
      </c>
      <c r="Y29" s="43">
        <f>[1]الغربية!Y365</f>
        <v>0</v>
      </c>
      <c r="Z29" s="43">
        <f>[1]الغربية!Z365</f>
        <v>0</v>
      </c>
      <c r="AA29" s="43">
        <f>[1]الغربية!AA365</f>
        <v>0</v>
      </c>
      <c r="AB29" s="43">
        <f>[1]الغربية!AB365</f>
        <v>0</v>
      </c>
      <c r="AC29" s="43">
        <f>[1]الغربية!AC365</f>
        <v>0</v>
      </c>
      <c r="AD29" s="25" t="s">
        <v>163</v>
      </c>
      <c r="AE29" s="93" t="s">
        <v>172</v>
      </c>
      <c r="AF29" s="95"/>
    </row>
    <row r="30" spans="1:32" ht="24.95" customHeight="1">
      <c r="A30" s="98"/>
      <c r="B30" s="27" t="s">
        <v>161</v>
      </c>
      <c r="C30" s="25" t="s">
        <v>166</v>
      </c>
      <c r="D30" s="43">
        <f>SUM(E30:AC30)</f>
        <v>0</v>
      </c>
      <c r="E30" s="43">
        <f>[1]الغربية!E366</f>
        <v>0</v>
      </c>
      <c r="F30" s="43">
        <f>[1]الغربية!F366</f>
        <v>0</v>
      </c>
      <c r="G30" s="43">
        <f>[1]الغربية!G366</f>
        <v>0</v>
      </c>
      <c r="H30" s="43">
        <f>[1]الغربية!H366</f>
        <v>0</v>
      </c>
      <c r="I30" s="43">
        <f>[1]الغربية!I366</f>
        <v>0</v>
      </c>
      <c r="J30" s="43">
        <f>[1]الغربية!J366</f>
        <v>0</v>
      </c>
      <c r="K30" s="43">
        <f>[1]الغربية!K366</f>
        <v>0</v>
      </c>
      <c r="L30" s="43">
        <f>[1]الغربية!L366</f>
        <v>0</v>
      </c>
      <c r="M30" s="43">
        <f>[1]الغربية!M366</f>
        <v>0</v>
      </c>
      <c r="N30" s="43">
        <f>[1]الغربية!N366</f>
        <v>0</v>
      </c>
      <c r="O30" s="43">
        <f>[1]الغربية!O366</f>
        <v>0</v>
      </c>
      <c r="P30" s="43">
        <f>[1]الغربية!P366</f>
        <v>0</v>
      </c>
      <c r="Q30" s="43">
        <f>[1]الغربية!Q366</f>
        <v>0</v>
      </c>
      <c r="R30" s="43">
        <f>[1]الغربية!R366</f>
        <v>0</v>
      </c>
      <c r="S30" s="43">
        <f>[1]الغربية!S366</f>
        <v>0</v>
      </c>
      <c r="T30" s="43">
        <f>[1]الغربية!T366</f>
        <v>0</v>
      </c>
      <c r="U30" s="43">
        <f>[1]الغربية!U366</f>
        <v>0</v>
      </c>
      <c r="V30" s="43">
        <f>[1]الغربية!V366</f>
        <v>0</v>
      </c>
      <c r="W30" s="43">
        <f>[1]الغربية!W366</f>
        <v>0</v>
      </c>
      <c r="X30" s="43">
        <f>[1]الغربية!X366</f>
        <v>0</v>
      </c>
      <c r="Y30" s="43">
        <f>[1]الغربية!Y366</f>
        <v>0</v>
      </c>
      <c r="Z30" s="43">
        <f>[1]الغربية!Z366</f>
        <v>0</v>
      </c>
      <c r="AA30" s="43">
        <f>[1]الغربية!AA366</f>
        <v>0</v>
      </c>
      <c r="AB30" s="43">
        <f>[1]الغربية!AB366</f>
        <v>0</v>
      </c>
      <c r="AC30" s="43">
        <f>[1]الغربية!AC366</f>
        <v>0</v>
      </c>
      <c r="AD30" s="25" t="s">
        <v>167</v>
      </c>
      <c r="AE30" s="93"/>
      <c r="AF30" s="95"/>
    </row>
    <row r="31" spans="1:32" ht="24.95" customHeight="1">
      <c r="A31" s="98"/>
      <c r="B31" s="96" t="s">
        <v>170</v>
      </c>
      <c r="C31" s="96"/>
      <c r="D31" s="42">
        <f t="shared" ref="D31:AC31" si="5">SUM(D29:D30)</f>
        <v>0</v>
      </c>
      <c r="E31" s="42">
        <f t="shared" si="5"/>
        <v>0</v>
      </c>
      <c r="F31" s="42">
        <f t="shared" si="5"/>
        <v>0</v>
      </c>
      <c r="G31" s="42">
        <f t="shared" si="5"/>
        <v>0</v>
      </c>
      <c r="H31" s="42">
        <f t="shared" si="5"/>
        <v>0</v>
      </c>
      <c r="I31" s="42">
        <f t="shared" si="5"/>
        <v>0</v>
      </c>
      <c r="J31" s="42">
        <f t="shared" si="5"/>
        <v>0</v>
      </c>
      <c r="K31" s="42">
        <f t="shared" si="5"/>
        <v>0</v>
      </c>
      <c r="L31" s="42">
        <f t="shared" si="5"/>
        <v>0</v>
      </c>
      <c r="M31" s="42">
        <f t="shared" si="5"/>
        <v>0</v>
      </c>
      <c r="N31" s="42">
        <f t="shared" si="5"/>
        <v>0</v>
      </c>
      <c r="O31" s="42">
        <f t="shared" si="5"/>
        <v>0</v>
      </c>
      <c r="P31" s="42">
        <f t="shared" si="5"/>
        <v>0</v>
      </c>
      <c r="Q31" s="42">
        <f t="shared" si="5"/>
        <v>0</v>
      </c>
      <c r="R31" s="42">
        <f t="shared" si="5"/>
        <v>0</v>
      </c>
      <c r="S31" s="42">
        <f t="shared" si="5"/>
        <v>0</v>
      </c>
      <c r="T31" s="42">
        <f t="shared" si="5"/>
        <v>0</v>
      </c>
      <c r="U31" s="42">
        <f t="shared" si="5"/>
        <v>0</v>
      </c>
      <c r="V31" s="42">
        <f t="shared" si="5"/>
        <v>0</v>
      </c>
      <c r="W31" s="42">
        <f t="shared" si="5"/>
        <v>0</v>
      </c>
      <c r="X31" s="42">
        <f t="shared" si="5"/>
        <v>0</v>
      </c>
      <c r="Y31" s="42">
        <f t="shared" si="5"/>
        <v>0</v>
      </c>
      <c r="Z31" s="42">
        <f t="shared" si="5"/>
        <v>0</v>
      </c>
      <c r="AA31" s="42">
        <f t="shared" si="5"/>
        <v>0</v>
      </c>
      <c r="AB31" s="42">
        <f t="shared" si="5"/>
        <v>0</v>
      </c>
      <c r="AC31" s="42">
        <f t="shared" si="5"/>
        <v>0</v>
      </c>
      <c r="AD31" s="97" t="s">
        <v>1</v>
      </c>
      <c r="AE31" s="97"/>
      <c r="AF31" s="95"/>
    </row>
    <row r="32" spans="1:32" ht="16.5" hidden="1" customHeight="1" thickBot="1">
      <c r="A32" s="98"/>
      <c r="B32" s="28" t="s">
        <v>171</v>
      </c>
      <c r="C32" s="43" t="s">
        <v>162</v>
      </c>
      <c r="D32" s="43">
        <f>SUM(E32:AC32)</f>
        <v>0</v>
      </c>
      <c r="E32" s="43">
        <f>[1]الغربية!E368</f>
        <v>0</v>
      </c>
      <c r="F32" s="43">
        <f>[1]الغربية!F368</f>
        <v>0</v>
      </c>
      <c r="G32" s="43">
        <f>[1]الغربية!G368</f>
        <v>0</v>
      </c>
      <c r="H32" s="43">
        <f>[1]الغربية!H368</f>
        <v>0</v>
      </c>
      <c r="I32" s="43">
        <f>[1]الغربية!I368</f>
        <v>0</v>
      </c>
      <c r="J32" s="43">
        <f>[1]الغربية!J368</f>
        <v>0</v>
      </c>
      <c r="K32" s="43">
        <f>[1]الغربية!K368</f>
        <v>0</v>
      </c>
      <c r="L32" s="43">
        <f>[1]الغربية!L368</f>
        <v>0</v>
      </c>
      <c r="M32" s="43">
        <f>[1]الغربية!M368</f>
        <v>0</v>
      </c>
      <c r="N32" s="43">
        <f>[1]الغربية!N368</f>
        <v>0</v>
      </c>
      <c r="O32" s="43">
        <f>[1]الغربية!O368</f>
        <v>0</v>
      </c>
      <c r="P32" s="43">
        <f>[1]الغربية!P368</f>
        <v>0</v>
      </c>
      <c r="Q32" s="43">
        <f>[1]الغربية!Q368</f>
        <v>0</v>
      </c>
      <c r="R32" s="43">
        <f>[1]الغربية!R368</f>
        <v>0</v>
      </c>
      <c r="S32" s="43">
        <f>[1]الغربية!S368</f>
        <v>0</v>
      </c>
      <c r="T32" s="43">
        <f>[1]الغربية!T368</f>
        <v>0</v>
      </c>
      <c r="U32" s="43">
        <f>[1]الغربية!U368</f>
        <v>0</v>
      </c>
      <c r="V32" s="43">
        <f>[1]الغربية!V368</f>
        <v>0</v>
      </c>
      <c r="W32" s="43">
        <f>[1]الغربية!W368</f>
        <v>0</v>
      </c>
      <c r="X32" s="43">
        <f>[1]الغربية!X368</f>
        <v>0</v>
      </c>
      <c r="Y32" s="43">
        <f>[1]الغربية!Y368</f>
        <v>0</v>
      </c>
      <c r="Z32" s="43">
        <f>[1]الغربية!Z368</f>
        <v>0</v>
      </c>
      <c r="AA32" s="43">
        <f>[1]الغربية!AA368</f>
        <v>0</v>
      </c>
      <c r="AB32" s="43">
        <f>[1]الغربية!AB368</f>
        <v>0</v>
      </c>
      <c r="AC32" s="43">
        <f>[1]الغربية!AC368</f>
        <v>0</v>
      </c>
      <c r="AD32" s="43" t="s">
        <v>163</v>
      </c>
      <c r="AE32" s="103" t="s">
        <v>173</v>
      </c>
      <c r="AF32" s="95"/>
    </row>
    <row r="33" spans="1:32" ht="16.5" hidden="1" customHeight="1" thickBot="1">
      <c r="A33" s="98"/>
      <c r="B33" s="29" t="s">
        <v>174</v>
      </c>
      <c r="C33" s="43" t="s">
        <v>166</v>
      </c>
      <c r="D33" s="43">
        <f>SUM(E33:AC33)</f>
        <v>0</v>
      </c>
      <c r="E33" s="43">
        <f>[1]الغربية!E369</f>
        <v>0</v>
      </c>
      <c r="F33" s="43">
        <f>[1]الغربية!F369</f>
        <v>0</v>
      </c>
      <c r="G33" s="43">
        <f>[1]الغربية!G369</f>
        <v>0</v>
      </c>
      <c r="H33" s="43">
        <f>[1]الغربية!H369</f>
        <v>0</v>
      </c>
      <c r="I33" s="43">
        <f>[1]الغربية!I369</f>
        <v>0</v>
      </c>
      <c r="J33" s="43">
        <f>[1]الغربية!J369</f>
        <v>0</v>
      </c>
      <c r="K33" s="43">
        <f>[1]الغربية!K369</f>
        <v>0</v>
      </c>
      <c r="L33" s="43">
        <f>[1]الغربية!L369</f>
        <v>0</v>
      </c>
      <c r="M33" s="43">
        <f>[1]الغربية!M369</f>
        <v>0</v>
      </c>
      <c r="N33" s="43">
        <f>[1]الغربية!N369</f>
        <v>0</v>
      </c>
      <c r="O33" s="43">
        <f>[1]الغربية!O369</f>
        <v>0</v>
      </c>
      <c r="P33" s="43">
        <f>[1]الغربية!P369</f>
        <v>0</v>
      </c>
      <c r="Q33" s="43">
        <f>[1]الغربية!Q369</f>
        <v>0</v>
      </c>
      <c r="R33" s="43">
        <f>[1]الغربية!R369</f>
        <v>0</v>
      </c>
      <c r="S33" s="43">
        <f>[1]الغربية!S369</f>
        <v>0</v>
      </c>
      <c r="T33" s="43">
        <f>[1]الغربية!T369</f>
        <v>0</v>
      </c>
      <c r="U33" s="43">
        <f>[1]الغربية!U369</f>
        <v>0</v>
      </c>
      <c r="V33" s="43">
        <f>[1]الغربية!V369</f>
        <v>0</v>
      </c>
      <c r="W33" s="43">
        <f>[1]الغربية!W369</f>
        <v>0</v>
      </c>
      <c r="X33" s="43">
        <f>[1]الغربية!X369</f>
        <v>0</v>
      </c>
      <c r="Y33" s="43">
        <f>[1]الغربية!Y369</f>
        <v>0</v>
      </c>
      <c r="Z33" s="43">
        <f>[1]الغربية!Z369</f>
        <v>0</v>
      </c>
      <c r="AA33" s="43">
        <f>[1]الغربية!AA369</f>
        <v>0</v>
      </c>
      <c r="AB33" s="43">
        <f>[1]الغربية!AB369</f>
        <v>0</v>
      </c>
      <c r="AC33" s="43">
        <f>[1]الغربية!AC369</f>
        <v>0</v>
      </c>
      <c r="AD33" s="43" t="s">
        <v>167</v>
      </c>
      <c r="AE33" s="103"/>
      <c r="AF33" s="95"/>
    </row>
    <row r="34" spans="1:32" ht="16.5" hidden="1" customHeight="1" thickBot="1">
      <c r="A34" s="98"/>
      <c r="B34" s="44"/>
      <c r="C34" s="44"/>
      <c r="D34" s="43">
        <f t="shared" ref="D34:AB34" si="6">SUM(D32:D33)</f>
        <v>0</v>
      </c>
      <c r="E34" s="43">
        <f t="shared" si="6"/>
        <v>0</v>
      </c>
      <c r="F34" s="43">
        <f t="shared" si="6"/>
        <v>0</v>
      </c>
      <c r="G34" s="43">
        <f t="shared" si="6"/>
        <v>0</v>
      </c>
      <c r="H34" s="43">
        <f t="shared" si="6"/>
        <v>0</v>
      </c>
      <c r="I34" s="43">
        <f t="shared" si="6"/>
        <v>0</v>
      </c>
      <c r="J34" s="43">
        <f t="shared" si="6"/>
        <v>0</v>
      </c>
      <c r="K34" s="43">
        <f t="shared" si="6"/>
        <v>0</v>
      </c>
      <c r="L34" s="43">
        <f t="shared" si="6"/>
        <v>0</v>
      </c>
      <c r="M34" s="43">
        <f t="shared" si="6"/>
        <v>0</v>
      </c>
      <c r="N34" s="43">
        <f t="shared" si="6"/>
        <v>0</v>
      </c>
      <c r="O34" s="43">
        <f t="shared" si="6"/>
        <v>0</v>
      </c>
      <c r="P34" s="43">
        <f t="shared" si="6"/>
        <v>0</v>
      </c>
      <c r="Q34" s="43">
        <f t="shared" si="6"/>
        <v>0</v>
      </c>
      <c r="R34" s="43">
        <f t="shared" si="6"/>
        <v>0</v>
      </c>
      <c r="S34" s="43">
        <f t="shared" si="6"/>
        <v>0</v>
      </c>
      <c r="T34" s="43">
        <f t="shared" si="6"/>
        <v>0</v>
      </c>
      <c r="U34" s="43">
        <f t="shared" si="6"/>
        <v>0</v>
      </c>
      <c r="V34" s="43">
        <f t="shared" si="6"/>
        <v>0</v>
      </c>
      <c r="W34" s="43">
        <f t="shared" si="6"/>
        <v>0</v>
      </c>
      <c r="X34" s="43">
        <f t="shared" si="6"/>
        <v>0</v>
      </c>
      <c r="Y34" s="43">
        <f t="shared" si="6"/>
        <v>0</v>
      </c>
      <c r="Z34" s="43">
        <f t="shared" si="6"/>
        <v>0</v>
      </c>
      <c r="AA34" s="43">
        <f t="shared" si="6"/>
        <v>0</v>
      </c>
      <c r="AB34" s="43">
        <f t="shared" si="6"/>
        <v>0</v>
      </c>
      <c r="AC34" s="43">
        <f>SUM(AC32:AC33)</f>
        <v>0</v>
      </c>
      <c r="AD34" s="104" t="s">
        <v>1</v>
      </c>
      <c r="AE34" s="104"/>
      <c r="AF34" s="95"/>
    </row>
    <row r="35" spans="1:32" ht="16.5" hidden="1" customHeight="1" thickBot="1">
      <c r="A35" s="98"/>
      <c r="B35" s="43" t="s">
        <v>170</v>
      </c>
      <c r="C35" s="43"/>
      <c r="D35" s="43">
        <f t="shared" ref="D35:AB35" si="7">SUM(D28+D31+D34)</f>
        <v>0</v>
      </c>
      <c r="E35" s="43">
        <f t="shared" si="7"/>
        <v>0</v>
      </c>
      <c r="F35" s="43">
        <f t="shared" si="7"/>
        <v>0</v>
      </c>
      <c r="G35" s="43">
        <f t="shared" si="7"/>
        <v>0</v>
      </c>
      <c r="H35" s="43">
        <f t="shared" si="7"/>
        <v>0</v>
      </c>
      <c r="I35" s="43">
        <f t="shared" si="7"/>
        <v>0</v>
      </c>
      <c r="J35" s="43">
        <f t="shared" si="7"/>
        <v>0</v>
      </c>
      <c r="K35" s="43">
        <f t="shared" si="7"/>
        <v>0</v>
      </c>
      <c r="L35" s="43">
        <f t="shared" si="7"/>
        <v>0</v>
      </c>
      <c r="M35" s="43">
        <f t="shared" si="7"/>
        <v>0</v>
      </c>
      <c r="N35" s="43">
        <f t="shared" si="7"/>
        <v>0</v>
      </c>
      <c r="O35" s="43">
        <f t="shared" si="7"/>
        <v>0</v>
      </c>
      <c r="P35" s="43">
        <f t="shared" si="7"/>
        <v>0</v>
      </c>
      <c r="Q35" s="43">
        <f t="shared" si="7"/>
        <v>0</v>
      </c>
      <c r="R35" s="43">
        <f t="shared" si="7"/>
        <v>0</v>
      </c>
      <c r="S35" s="43">
        <f t="shared" si="7"/>
        <v>0</v>
      </c>
      <c r="T35" s="43">
        <f t="shared" si="7"/>
        <v>0</v>
      </c>
      <c r="U35" s="43">
        <f t="shared" si="7"/>
        <v>0</v>
      </c>
      <c r="V35" s="43">
        <f t="shared" si="7"/>
        <v>0</v>
      </c>
      <c r="W35" s="43">
        <f t="shared" si="7"/>
        <v>0</v>
      </c>
      <c r="X35" s="43">
        <f t="shared" si="7"/>
        <v>0</v>
      </c>
      <c r="Y35" s="43">
        <f t="shared" si="7"/>
        <v>0</v>
      </c>
      <c r="Z35" s="43">
        <f t="shared" si="7"/>
        <v>0</v>
      </c>
      <c r="AA35" s="43">
        <f t="shared" si="7"/>
        <v>0</v>
      </c>
      <c r="AB35" s="43">
        <f t="shared" si="7"/>
        <v>0</v>
      </c>
      <c r="AC35" s="43">
        <f>SUM(AC28+AC31+AC34)</f>
        <v>0</v>
      </c>
      <c r="AD35" s="104" t="s">
        <v>1</v>
      </c>
      <c r="AE35" s="104"/>
      <c r="AF35" s="95"/>
    </row>
    <row r="36" spans="1:32" ht="16.5" hidden="1" customHeight="1" thickBot="1">
      <c r="A36" s="98" t="s">
        <v>177</v>
      </c>
      <c r="B36" s="103" t="s">
        <v>161</v>
      </c>
      <c r="C36" s="43" t="s">
        <v>162</v>
      </c>
      <c r="D36" s="43">
        <f>SUM(E36:AC36)</f>
        <v>0</v>
      </c>
      <c r="E36" s="43">
        <f>[1]العين!E361</f>
        <v>0</v>
      </c>
      <c r="F36" s="43">
        <f>[1]العين!F361</f>
        <v>0</v>
      </c>
      <c r="G36" s="43">
        <f>[1]العين!G361</f>
        <v>0</v>
      </c>
      <c r="H36" s="43">
        <f>[1]العين!H361</f>
        <v>0</v>
      </c>
      <c r="I36" s="43">
        <f>[1]العين!I361</f>
        <v>0</v>
      </c>
      <c r="J36" s="43">
        <f>[1]العين!J361</f>
        <v>0</v>
      </c>
      <c r="K36" s="43">
        <f>[1]العين!K361</f>
        <v>0</v>
      </c>
      <c r="L36" s="43">
        <f>[1]العين!L361</f>
        <v>0</v>
      </c>
      <c r="M36" s="43">
        <f>[1]العين!M361</f>
        <v>0</v>
      </c>
      <c r="N36" s="43">
        <f>[1]العين!N361</f>
        <v>0</v>
      </c>
      <c r="O36" s="43">
        <f>[1]العين!O361</f>
        <v>0</v>
      </c>
      <c r="P36" s="43">
        <f>[1]العين!P361</f>
        <v>0</v>
      </c>
      <c r="Q36" s="43">
        <f>[1]العين!Q361</f>
        <v>0</v>
      </c>
      <c r="R36" s="43">
        <f>[1]العين!R361</f>
        <v>0</v>
      </c>
      <c r="S36" s="43">
        <f>[1]العين!S361</f>
        <v>0</v>
      </c>
      <c r="T36" s="43">
        <f>[1]العين!T361</f>
        <v>0</v>
      </c>
      <c r="U36" s="43">
        <f>[1]العين!U361</f>
        <v>0</v>
      </c>
      <c r="V36" s="43">
        <f>[1]العين!V361</f>
        <v>0</v>
      </c>
      <c r="W36" s="43">
        <f>[1]العين!W361</f>
        <v>0</v>
      </c>
      <c r="X36" s="43">
        <f>[1]العين!X361</f>
        <v>0</v>
      </c>
      <c r="Y36" s="43">
        <f>[1]العين!Y361</f>
        <v>0</v>
      </c>
      <c r="Z36" s="43">
        <f>[1]العين!Z361</f>
        <v>0</v>
      </c>
      <c r="AA36" s="43">
        <f>[1]العين!AA361</f>
        <v>0</v>
      </c>
      <c r="AB36" s="43">
        <f>[1]العين!AB361</f>
        <v>0</v>
      </c>
      <c r="AC36" s="43">
        <f>[1]العين!AC361</f>
        <v>0</v>
      </c>
      <c r="AD36" s="43" t="s">
        <v>163</v>
      </c>
      <c r="AE36" s="103" t="s">
        <v>164</v>
      </c>
      <c r="AF36" s="95" t="s">
        <v>178</v>
      </c>
    </row>
    <row r="37" spans="1:32" ht="16.5" hidden="1" customHeight="1" thickBot="1">
      <c r="A37" s="98"/>
      <c r="B37" s="103"/>
      <c r="C37" s="43" t="s">
        <v>166</v>
      </c>
      <c r="D37" s="43">
        <f>SUM(E37:AC37)</f>
        <v>0</v>
      </c>
      <c r="E37" s="43">
        <f>[1]العين!E362</f>
        <v>0</v>
      </c>
      <c r="F37" s="43">
        <f>[1]العين!F362</f>
        <v>0</v>
      </c>
      <c r="G37" s="43">
        <f>[1]العين!G362</f>
        <v>0</v>
      </c>
      <c r="H37" s="43">
        <f>[1]العين!H362</f>
        <v>0</v>
      </c>
      <c r="I37" s="43">
        <f>[1]العين!I362</f>
        <v>0</v>
      </c>
      <c r="J37" s="43">
        <f>[1]العين!J362</f>
        <v>0</v>
      </c>
      <c r="K37" s="43">
        <f>[1]العين!K362</f>
        <v>0</v>
      </c>
      <c r="L37" s="43">
        <f>[1]العين!L362</f>
        <v>0</v>
      </c>
      <c r="M37" s="43">
        <f>[1]العين!M362</f>
        <v>0</v>
      </c>
      <c r="N37" s="43">
        <f>[1]العين!N362</f>
        <v>0</v>
      </c>
      <c r="O37" s="43">
        <f>[1]العين!O362</f>
        <v>0</v>
      </c>
      <c r="P37" s="43">
        <f>[1]العين!P362</f>
        <v>0</v>
      </c>
      <c r="Q37" s="43">
        <f>[1]العين!Q362</f>
        <v>0</v>
      </c>
      <c r="R37" s="43">
        <f>[1]العين!R362</f>
        <v>0</v>
      </c>
      <c r="S37" s="43">
        <f>[1]العين!S362</f>
        <v>0</v>
      </c>
      <c r="T37" s="43">
        <f>[1]العين!T362</f>
        <v>0</v>
      </c>
      <c r="U37" s="43">
        <f>[1]العين!U362</f>
        <v>0</v>
      </c>
      <c r="V37" s="43">
        <f>[1]العين!V362</f>
        <v>0</v>
      </c>
      <c r="W37" s="43">
        <f>[1]العين!W362</f>
        <v>0</v>
      </c>
      <c r="X37" s="43">
        <f>[1]العين!X362</f>
        <v>0</v>
      </c>
      <c r="Y37" s="43">
        <f>[1]العين!Y362</f>
        <v>0</v>
      </c>
      <c r="Z37" s="43">
        <f>[1]العين!Z362</f>
        <v>0</v>
      </c>
      <c r="AA37" s="43">
        <f>[1]العين!AA362</f>
        <v>0</v>
      </c>
      <c r="AB37" s="43">
        <f>[1]العين!AB362</f>
        <v>0</v>
      </c>
      <c r="AC37" s="43">
        <f>[1]العين!AC362</f>
        <v>0</v>
      </c>
      <c r="AD37" s="43" t="s">
        <v>167</v>
      </c>
      <c r="AE37" s="103"/>
      <c r="AF37" s="95"/>
    </row>
    <row r="38" spans="1:32" ht="16.5" hidden="1" customHeight="1" thickBot="1">
      <c r="A38" s="98"/>
      <c r="B38" s="104" t="s">
        <v>170</v>
      </c>
      <c r="C38" s="104"/>
      <c r="D38" s="43">
        <f>D36+D37</f>
        <v>0</v>
      </c>
      <c r="E38" s="43">
        <f t="shared" ref="E38:AB38" si="8">SUM(E36:E37)</f>
        <v>0</v>
      </c>
      <c r="F38" s="43">
        <f t="shared" si="8"/>
        <v>0</v>
      </c>
      <c r="G38" s="43">
        <f t="shared" si="8"/>
        <v>0</v>
      </c>
      <c r="H38" s="43">
        <f t="shared" si="8"/>
        <v>0</v>
      </c>
      <c r="I38" s="43">
        <f t="shared" si="8"/>
        <v>0</v>
      </c>
      <c r="J38" s="43">
        <f t="shared" si="8"/>
        <v>0</v>
      </c>
      <c r="K38" s="43">
        <f t="shared" si="8"/>
        <v>0</v>
      </c>
      <c r="L38" s="43">
        <f t="shared" si="8"/>
        <v>0</v>
      </c>
      <c r="M38" s="43">
        <f t="shared" si="8"/>
        <v>0</v>
      </c>
      <c r="N38" s="43">
        <f t="shared" si="8"/>
        <v>0</v>
      </c>
      <c r="O38" s="43">
        <f t="shared" si="8"/>
        <v>0</v>
      </c>
      <c r="P38" s="43">
        <f t="shared" si="8"/>
        <v>0</v>
      </c>
      <c r="Q38" s="43">
        <f t="shared" si="8"/>
        <v>0</v>
      </c>
      <c r="R38" s="43">
        <f t="shared" si="8"/>
        <v>0</v>
      </c>
      <c r="S38" s="43">
        <f t="shared" si="8"/>
        <v>0</v>
      </c>
      <c r="T38" s="43">
        <f t="shared" si="8"/>
        <v>0</v>
      </c>
      <c r="U38" s="43">
        <f t="shared" si="8"/>
        <v>0</v>
      </c>
      <c r="V38" s="43">
        <f t="shared" si="8"/>
        <v>0</v>
      </c>
      <c r="W38" s="43">
        <f t="shared" si="8"/>
        <v>0</v>
      </c>
      <c r="X38" s="43">
        <f t="shared" si="8"/>
        <v>0</v>
      </c>
      <c r="Y38" s="43">
        <f t="shared" si="8"/>
        <v>0</v>
      </c>
      <c r="Z38" s="43">
        <f t="shared" si="8"/>
        <v>0</v>
      </c>
      <c r="AA38" s="43">
        <f t="shared" si="8"/>
        <v>0</v>
      </c>
      <c r="AB38" s="43">
        <f t="shared" si="8"/>
        <v>0</v>
      </c>
      <c r="AC38" s="43">
        <f>SUM(AC36:AC37)</f>
        <v>0</v>
      </c>
      <c r="AD38" s="104" t="s">
        <v>1</v>
      </c>
      <c r="AE38" s="104"/>
      <c r="AF38" s="95"/>
    </row>
    <row r="39" spans="1:32" ht="16.5" hidden="1" customHeight="1" thickBot="1">
      <c r="A39" s="98"/>
      <c r="B39" s="28" t="s">
        <v>171</v>
      </c>
      <c r="C39" s="43" t="s">
        <v>162</v>
      </c>
      <c r="D39" s="43">
        <f>SUM(E39:AC39)</f>
        <v>0</v>
      </c>
      <c r="E39" s="43">
        <f>[1]العين!E365</f>
        <v>0</v>
      </c>
      <c r="F39" s="43">
        <f>[1]العين!F365</f>
        <v>0</v>
      </c>
      <c r="G39" s="43">
        <f>[1]العين!G365</f>
        <v>0</v>
      </c>
      <c r="H39" s="43">
        <f>[1]العين!H365</f>
        <v>0</v>
      </c>
      <c r="I39" s="43">
        <f>[1]العين!I365</f>
        <v>0</v>
      </c>
      <c r="J39" s="43">
        <f>[1]العين!J365</f>
        <v>0</v>
      </c>
      <c r="K39" s="43">
        <f>[1]العين!K365</f>
        <v>0</v>
      </c>
      <c r="L39" s="43">
        <f>[1]العين!L365</f>
        <v>0</v>
      </c>
      <c r="M39" s="43">
        <f>[1]العين!M365</f>
        <v>0</v>
      </c>
      <c r="N39" s="43">
        <f>[1]العين!N365</f>
        <v>0</v>
      </c>
      <c r="O39" s="43">
        <f>[1]العين!O365</f>
        <v>0</v>
      </c>
      <c r="P39" s="43">
        <f>[1]العين!P365</f>
        <v>0</v>
      </c>
      <c r="Q39" s="43">
        <f>[1]العين!Q365</f>
        <v>0</v>
      </c>
      <c r="R39" s="43">
        <f>[1]العين!R365</f>
        <v>0</v>
      </c>
      <c r="S39" s="43">
        <f>[1]العين!S365</f>
        <v>0</v>
      </c>
      <c r="T39" s="43">
        <f>[1]العين!T365</f>
        <v>0</v>
      </c>
      <c r="U39" s="43">
        <f>[1]العين!U365</f>
        <v>0</v>
      </c>
      <c r="V39" s="43">
        <f>[1]العين!V365</f>
        <v>0</v>
      </c>
      <c r="W39" s="43">
        <f>[1]العين!W365</f>
        <v>0</v>
      </c>
      <c r="X39" s="43">
        <f>[1]العين!X365</f>
        <v>0</v>
      </c>
      <c r="Y39" s="43">
        <f>[1]العين!Y365</f>
        <v>0</v>
      </c>
      <c r="Z39" s="43">
        <f>[1]العين!Z365</f>
        <v>0</v>
      </c>
      <c r="AA39" s="43">
        <f>[1]العين!AA365</f>
        <v>0</v>
      </c>
      <c r="AB39" s="43">
        <f>[1]العين!AB365</f>
        <v>0</v>
      </c>
      <c r="AC39" s="43">
        <f>[1]العين!AC365</f>
        <v>0</v>
      </c>
      <c r="AD39" s="43" t="s">
        <v>163</v>
      </c>
      <c r="AE39" s="103" t="s">
        <v>172</v>
      </c>
      <c r="AF39" s="95"/>
    </row>
    <row r="40" spans="1:32" ht="16.5" hidden="1" customHeight="1" thickBot="1">
      <c r="A40" s="98"/>
      <c r="B40" s="29" t="s">
        <v>161</v>
      </c>
      <c r="C40" s="43" t="s">
        <v>166</v>
      </c>
      <c r="D40" s="43">
        <f>SUM(E40:AC40)</f>
        <v>0</v>
      </c>
      <c r="E40" s="43">
        <f>[1]العين!E366</f>
        <v>0</v>
      </c>
      <c r="F40" s="43">
        <f>[1]العين!F366</f>
        <v>0</v>
      </c>
      <c r="G40" s="43">
        <f>[1]العين!G366</f>
        <v>0</v>
      </c>
      <c r="H40" s="43">
        <f>[1]العين!H366</f>
        <v>0</v>
      </c>
      <c r="I40" s="43">
        <f>[1]العين!I366</f>
        <v>0</v>
      </c>
      <c r="J40" s="43">
        <f>[1]العين!J366</f>
        <v>0</v>
      </c>
      <c r="K40" s="43">
        <f>[1]العين!K366</f>
        <v>0</v>
      </c>
      <c r="L40" s="43">
        <f>[1]العين!L366</f>
        <v>0</v>
      </c>
      <c r="M40" s="43">
        <f>[1]العين!M366</f>
        <v>0</v>
      </c>
      <c r="N40" s="43">
        <f>[1]العين!N366</f>
        <v>0</v>
      </c>
      <c r="O40" s="43">
        <f>[1]العين!O366</f>
        <v>0</v>
      </c>
      <c r="P40" s="43">
        <f>[1]العين!P366</f>
        <v>0</v>
      </c>
      <c r="Q40" s="43">
        <f>[1]العين!Q366</f>
        <v>0</v>
      </c>
      <c r="R40" s="43">
        <f>[1]العين!R366</f>
        <v>0</v>
      </c>
      <c r="S40" s="43">
        <f>[1]العين!S366</f>
        <v>0</v>
      </c>
      <c r="T40" s="43">
        <f>[1]العين!T366</f>
        <v>0</v>
      </c>
      <c r="U40" s="43">
        <f>[1]العين!U366</f>
        <v>0</v>
      </c>
      <c r="V40" s="43">
        <f>[1]العين!V366</f>
        <v>0</v>
      </c>
      <c r="W40" s="43">
        <f>[1]العين!W366</f>
        <v>0</v>
      </c>
      <c r="X40" s="43">
        <f>[1]العين!X366</f>
        <v>0</v>
      </c>
      <c r="Y40" s="43">
        <f>[1]العين!Y366</f>
        <v>0</v>
      </c>
      <c r="Z40" s="43">
        <f>[1]العين!Z366</f>
        <v>0</v>
      </c>
      <c r="AA40" s="43">
        <f>[1]العين!AA366</f>
        <v>0</v>
      </c>
      <c r="AB40" s="43">
        <f>[1]العين!AB366</f>
        <v>0</v>
      </c>
      <c r="AC40" s="43">
        <f>[1]العين!AC366</f>
        <v>0</v>
      </c>
      <c r="AD40" s="43" t="s">
        <v>167</v>
      </c>
      <c r="AE40" s="103"/>
      <c r="AF40" s="95"/>
    </row>
    <row r="41" spans="1:32" ht="16.5" hidden="1" customHeight="1" thickBot="1">
      <c r="A41" s="98"/>
      <c r="B41" s="103" t="s">
        <v>170</v>
      </c>
      <c r="C41" s="103"/>
      <c r="D41" s="43">
        <f t="shared" ref="D41:AC41" si="9">SUM(D39:D40)</f>
        <v>0</v>
      </c>
      <c r="E41" s="43">
        <f t="shared" si="9"/>
        <v>0</v>
      </c>
      <c r="F41" s="43">
        <f t="shared" si="9"/>
        <v>0</v>
      </c>
      <c r="G41" s="43">
        <f t="shared" si="9"/>
        <v>0</v>
      </c>
      <c r="H41" s="43">
        <f t="shared" si="9"/>
        <v>0</v>
      </c>
      <c r="I41" s="43">
        <f t="shared" si="9"/>
        <v>0</v>
      </c>
      <c r="J41" s="43">
        <f t="shared" si="9"/>
        <v>0</v>
      </c>
      <c r="K41" s="43">
        <f t="shared" si="9"/>
        <v>0</v>
      </c>
      <c r="L41" s="43">
        <f t="shared" si="9"/>
        <v>0</v>
      </c>
      <c r="M41" s="43">
        <f t="shared" si="9"/>
        <v>0</v>
      </c>
      <c r="N41" s="43">
        <f t="shared" si="9"/>
        <v>0</v>
      </c>
      <c r="O41" s="43">
        <f t="shared" si="9"/>
        <v>0</v>
      </c>
      <c r="P41" s="43">
        <f t="shared" si="9"/>
        <v>0</v>
      </c>
      <c r="Q41" s="43">
        <f t="shared" si="9"/>
        <v>0</v>
      </c>
      <c r="R41" s="43">
        <f t="shared" si="9"/>
        <v>0</v>
      </c>
      <c r="S41" s="43">
        <f t="shared" si="9"/>
        <v>0</v>
      </c>
      <c r="T41" s="43">
        <f t="shared" si="9"/>
        <v>0</v>
      </c>
      <c r="U41" s="43">
        <f t="shared" si="9"/>
        <v>0</v>
      </c>
      <c r="V41" s="43">
        <f t="shared" si="9"/>
        <v>0</v>
      </c>
      <c r="W41" s="43">
        <f t="shared" si="9"/>
        <v>0</v>
      </c>
      <c r="X41" s="43">
        <f t="shared" si="9"/>
        <v>0</v>
      </c>
      <c r="Y41" s="43">
        <f t="shared" si="9"/>
        <v>0</v>
      </c>
      <c r="Z41" s="43">
        <f t="shared" si="9"/>
        <v>0</v>
      </c>
      <c r="AA41" s="43">
        <f t="shared" si="9"/>
        <v>0</v>
      </c>
      <c r="AB41" s="43">
        <f t="shared" si="9"/>
        <v>0</v>
      </c>
      <c r="AC41" s="43">
        <f t="shared" si="9"/>
        <v>0</v>
      </c>
      <c r="AD41" s="104" t="s">
        <v>1</v>
      </c>
      <c r="AE41" s="104"/>
      <c r="AF41" s="95"/>
    </row>
    <row r="42" spans="1:32" ht="17.100000000000001" customHeight="1">
      <c r="A42" s="98"/>
      <c r="B42" s="26" t="s">
        <v>171</v>
      </c>
      <c r="C42" s="25" t="s">
        <v>162</v>
      </c>
      <c r="D42" s="43">
        <f>[1]العين!D368</f>
        <v>0</v>
      </c>
      <c r="E42" s="43">
        <f>[1]العين!E368</f>
        <v>0</v>
      </c>
      <c r="F42" s="43">
        <f>[1]العين!F368</f>
        <v>0</v>
      </c>
      <c r="G42" s="43">
        <f>[1]العين!G368</f>
        <v>0</v>
      </c>
      <c r="H42" s="43">
        <f>[1]العين!H368</f>
        <v>0</v>
      </c>
      <c r="I42" s="43">
        <f>[1]العين!I368</f>
        <v>0</v>
      </c>
      <c r="J42" s="43">
        <f>[1]العين!J368</f>
        <v>0</v>
      </c>
      <c r="K42" s="43">
        <f>[1]العين!K368</f>
        <v>0</v>
      </c>
      <c r="L42" s="43">
        <f>[1]العين!L368</f>
        <v>0</v>
      </c>
      <c r="M42" s="43">
        <f>[1]العين!M368</f>
        <v>0</v>
      </c>
      <c r="N42" s="43">
        <f>[1]العين!N368</f>
        <v>0</v>
      </c>
      <c r="O42" s="43">
        <f>[1]العين!O368</f>
        <v>0</v>
      </c>
      <c r="P42" s="43">
        <f>[1]العين!P368</f>
        <v>0</v>
      </c>
      <c r="Q42" s="43">
        <f>[1]العين!Q368</f>
        <v>0</v>
      </c>
      <c r="R42" s="43">
        <f>[1]العين!R368</f>
        <v>0</v>
      </c>
      <c r="S42" s="43">
        <f>[1]العين!S368</f>
        <v>0</v>
      </c>
      <c r="T42" s="43">
        <f>[1]العين!T368</f>
        <v>0</v>
      </c>
      <c r="U42" s="43">
        <f>[1]العين!U368</f>
        <v>0</v>
      </c>
      <c r="V42" s="43">
        <f>[1]العين!V368</f>
        <v>0</v>
      </c>
      <c r="W42" s="43">
        <f>[1]العين!W368</f>
        <v>0</v>
      </c>
      <c r="X42" s="43">
        <f>[1]العين!X368</f>
        <v>0</v>
      </c>
      <c r="Y42" s="43">
        <f>[1]العين!Y368</f>
        <v>0</v>
      </c>
      <c r="Z42" s="43">
        <f>[1]العين!Z368</f>
        <v>0</v>
      </c>
      <c r="AA42" s="43">
        <f>[1]العين!AA368</f>
        <v>0</v>
      </c>
      <c r="AB42" s="43">
        <f>[1]العين!AB368</f>
        <v>0</v>
      </c>
      <c r="AC42" s="43">
        <f>[1]العين!AC368</f>
        <v>0</v>
      </c>
      <c r="AD42" s="25" t="s">
        <v>163</v>
      </c>
      <c r="AE42" s="93" t="s">
        <v>173</v>
      </c>
      <c r="AF42" s="95"/>
    </row>
    <row r="43" spans="1:32" ht="17.100000000000001" customHeight="1">
      <c r="A43" s="98"/>
      <c r="B43" s="27" t="s">
        <v>161</v>
      </c>
      <c r="C43" s="25" t="s">
        <v>166</v>
      </c>
      <c r="D43" s="43">
        <f>[1]العين!D369</f>
        <v>0</v>
      </c>
      <c r="E43" s="43">
        <f>[1]العين!E369</f>
        <v>0</v>
      </c>
      <c r="F43" s="43">
        <f>[1]العين!F369</f>
        <v>0</v>
      </c>
      <c r="G43" s="43">
        <f>[1]العين!G369</f>
        <v>0</v>
      </c>
      <c r="H43" s="43">
        <f>[1]العين!H369</f>
        <v>0</v>
      </c>
      <c r="I43" s="43">
        <f>[1]العين!I369</f>
        <v>0</v>
      </c>
      <c r="J43" s="43">
        <f>[1]العين!J369</f>
        <v>0</v>
      </c>
      <c r="K43" s="43">
        <f>[1]العين!K369</f>
        <v>0</v>
      </c>
      <c r="L43" s="43">
        <f>[1]العين!L369</f>
        <v>0</v>
      </c>
      <c r="M43" s="43">
        <f>[1]العين!M369</f>
        <v>0</v>
      </c>
      <c r="N43" s="43">
        <f>[1]العين!N369</f>
        <v>0</v>
      </c>
      <c r="O43" s="43">
        <f>[1]العين!O369</f>
        <v>0</v>
      </c>
      <c r="P43" s="43">
        <f>[1]العين!P369</f>
        <v>0</v>
      </c>
      <c r="Q43" s="43">
        <f>[1]العين!Q369</f>
        <v>0</v>
      </c>
      <c r="R43" s="43">
        <f>[1]العين!R369</f>
        <v>0</v>
      </c>
      <c r="S43" s="43">
        <f>[1]العين!S369</f>
        <v>0</v>
      </c>
      <c r="T43" s="43">
        <f>[1]العين!T369</f>
        <v>0</v>
      </c>
      <c r="U43" s="43">
        <f>[1]العين!U369</f>
        <v>0</v>
      </c>
      <c r="V43" s="43">
        <f>[1]العين!V369</f>
        <v>0</v>
      </c>
      <c r="W43" s="43">
        <f>[1]العين!W369</f>
        <v>0</v>
      </c>
      <c r="X43" s="43">
        <f>[1]العين!X369</f>
        <v>0</v>
      </c>
      <c r="Y43" s="43">
        <f>[1]العين!Y369</f>
        <v>0</v>
      </c>
      <c r="Z43" s="43">
        <f>[1]العين!Z369</f>
        <v>0</v>
      </c>
      <c r="AA43" s="43">
        <f>[1]العين!AA369</f>
        <v>0</v>
      </c>
      <c r="AB43" s="43">
        <f>[1]العين!AB369</f>
        <v>0</v>
      </c>
      <c r="AC43" s="43">
        <f>[1]العين!AC369</f>
        <v>0</v>
      </c>
      <c r="AD43" s="25" t="s">
        <v>167</v>
      </c>
      <c r="AE43" s="93"/>
      <c r="AF43" s="95"/>
    </row>
    <row r="44" spans="1:32" ht="17.100000000000001" customHeight="1">
      <c r="A44" s="98"/>
      <c r="B44" s="96" t="s">
        <v>170</v>
      </c>
      <c r="C44" s="96"/>
      <c r="D44" s="42">
        <f t="shared" ref="D44:AB44" si="10">SUM(D42:D43)</f>
        <v>0</v>
      </c>
      <c r="E44" s="42">
        <f t="shared" si="10"/>
        <v>0</v>
      </c>
      <c r="F44" s="42">
        <f t="shared" si="10"/>
        <v>0</v>
      </c>
      <c r="G44" s="42">
        <f t="shared" si="10"/>
        <v>0</v>
      </c>
      <c r="H44" s="42">
        <f t="shared" si="10"/>
        <v>0</v>
      </c>
      <c r="I44" s="42">
        <f t="shared" si="10"/>
        <v>0</v>
      </c>
      <c r="J44" s="42">
        <f t="shared" si="10"/>
        <v>0</v>
      </c>
      <c r="K44" s="42">
        <f t="shared" si="10"/>
        <v>0</v>
      </c>
      <c r="L44" s="42">
        <f t="shared" si="10"/>
        <v>0</v>
      </c>
      <c r="M44" s="42">
        <f t="shared" si="10"/>
        <v>0</v>
      </c>
      <c r="N44" s="42">
        <f t="shared" si="10"/>
        <v>0</v>
      </c>
      <c r="O44" s="42">
        <f t="shared" si="10"/>
        <v>0</v>
      </c>
      <c r="P44" s="42">
        <f t="shared" si="10"/>
        <v>0</v>
      </c>
      <c r="Q44" s="42">
        <f t="shared" si="10"/>
        <v>0</v>
      </c>
      <c r="R44" s="42">
        <f t="shared" si="10"/>
        <v>0</v>
      </c>
      <c r="S44" s="42">
        <f t="shared" si="10"/>
        <v>0</v>
      </c>
      <c r="T44" s="42">
        <f t="shared" si="10"/>
        <v>0</v>
      </c>
      <c r="U44" s="42">
        <f t="shared" si="10"/>
        <v>0</v>
      </c>
      <c r="V44" s="42">
        <f t="shared" si="10"/>
        <v>0</v>
      </c>
      <c r="W44" s="42">
        <f t="shared" si="10"/>
        <v>0</v>
      </c>
      <c r="X44" s="42">
        <f t="shared" si="10"/>
        <v>0</v>
      </c>
      <c r="Y44" s="42">
        <f t="shared" si="10"/>
        <v>0</v>
      </c>
      <c r="Z44" s="42">
        <f t="shared" si="10"/>
        <v>0</v>
      </c>
      <c r="AA44" s="42">
        <f t="shared" si="10"/>
        <v>0</v>
      </c>
      <c r="AB44" s="42">
        <f t="shared" si="10"/>
        <v>0</v>
      </c>
      <c r="AC44" s="42">
        <f>SUM(AC42:AC43)</f>
        <v>0</v>
      </c>
      <c r="AD44" s="97" t="s">
        <v>1</v>
      </c>
      <c r="AE44" s="97"/>
      <c r="AF44" s="95"/>
    </row>
    <row r="45" spans="1:32" ht="17.100000000000001" customHeight="1">
      <c r="A45" s="98"/>
      <c r="B45" s="97" t="s">
        <v>170</v>
      </c>
      <c r="C45" s="97"/>
      <c r="D45" s="42">
        <f t="shared" ref="D45:AB45" si="11">SUM(D38+D41+D44)</f>
        <v>0</v>
      </c>
      <c r="E45" s="42">
        <f t="shared" si="11"/>
        <v>0</v>
      </c>
      <c r="F45" s="42">
        <f t="shared" si="11"/>
        <v>0</v>
      </c>
      <c r="G45" s="42">
        <f t="shared" si="11"/>
        <v>0</v>
      </c>
      <c r="H45" s="42">
        <f t="shared" si="11"/>
        <v>0</v>
      </c>
      <c r="I45" s="42">
        <f t="shared" si="11"/>
        <v>0</v>
      </c>
      <c r="J45" s="42">
        <f t="shared" si="11"/>
        <v>0</v>
      </c>
      <c r="K45" s="42">
        <f t="shared" si="11"/>
        <v>0</v>
      </c>
      <c r="L45" s="42">
        <f t="shared" si="11"/>
        <v>0</v>
      </c>
      <c r="M45" s="42">
        <f t="shared" si="11"/>
        <v>0</v>
      </c>
      <c r="N45" s="42">
        <f t="shared" si="11"/>
        <v>0</v>
      </c>
      <c r="O45" s="42">
        <f t="shared" si="11"/>
        <v>0</v>
      </c>
      <c r="P45" s="42">
        <f t="shared" si="11"/>
        <v>0</v>
      </c>
      <c r="Q45" s="42">
        <f t="shared" si="11"/>
        <v>0</v>
      </c>
      <c r="R45" s="42">
        <f t="shared" si="11"/>
        <v>0</v>
      </c>
      <c r="S45" s="42">
        <f t="shared" si="11"/>
        <v>0</v>
      </c>
      <c r="T45" s="42">
        <f t="shared" si="11"/>
        <v>0</v>
      </c>
      <c r="U45" s="42">
        <f t="shared" si="11"/>
        <v>0</v>
      </c>
      <c r="V45" s="42">
        <f t="shared" si="11"/>
        <v>0</v>
      </c>
      <c r="W45" s="42">
        <f t="shared" si="11"/>
        <v>0</v>
      </c>
      <c r="X45" s="42">
        <f t="shared" si="11"/>
        <v>0</v>
      </c>
      <c r="Y45" s="42">
        <f t="shared" si="11"/>
        <v>0</v>
      </c>
      <c r="Z45" s="42">
        <f t="shared" si="11"/>
        <v>0</v>
      </c>
      <c r="AA45" s="42">
        <f t="shared" si="11"/>
        <v>0</v>
      </c>
      <c r="AB45" s="42">
        <f t="shared" si="11"/>
        <v>0</v>
      </c>
      <c r="AC45" s="42">
        <f>SUM(AC38+AC41+AC44)</f>
        <v>0</v>
      </c>
      <c r="AD45" s="97" t="s">
        <v>1</v>
      </c>
      <c r="AE45" s="97"/>
      <c r="AF45" s="95"/>
    </row>
    <row r="46" spans="1:32" ht="17.100000000000001" customHeight="1">
      <c r="A46" s="98" t="s">
        <v>179</v>
      </c>
      <c r="B46" s="93" t="s">
        <v>161</v>
      </c>
      <c r="C46" s="25" t="s">
        <v>162</v>
      </c>
      <c r="D46" s="43">
        <f>SUM(E46:AC46)</f>
        <v>278</v>
      </c>
      <c r="E46" s="43">
        <f>[1]Dubai!E373</f>
        <v>0</v>
      </c>
      <c r="F46" s="43">
        <f>[1]Dubai!F373</f>
        <v>54</v>
      </c>
      <c r="G46" s="43">
        <f>[1]Dubai!G373</f>
        <v>28</v>
      </c>
      <c r="H46" s="43">
        <f>[1]Dubai!H373</f>
        <v>28</v>
      </c>
      <c r="I46" s="43">
        <f>[1]Dubai!I373</f>
        <v>26</v>
      </c>
      <c r="J46" s="43">
        <f>[1]Dubai!J373</f>
        <v>26</v>
      </c>
      <c r="K46" s="43">
        <f>[1]Dubai!K373</f>
        <v>23</v>
      </c>
      <c r="L46" s="43">
        <f>[1]Dubai!L373</f>
        <v>17</v>
      </c>
      <c r="M46" s="43">
        <f>[1]Dubai!M373</f>
        <v>11</v>
      </c>
      <c r="N46" s="43">
        <f>[1]Dubai!N373</f>
        <v>5</v>
      </c>
      <c r="O46" s="43">
        <f>[1]Dubai!O373</f>
        <v>12</v>
      </c>
      <c r="P46" s="43">
        <f>[1]Dubai!P373</f>
        <v>2</v>
      </c>
      <c r="Q46" s="43">
        <f>[1]Dubai!Q373</f>
        <v>5</v>
      </c>
      <c r="R46" s="43">
        <f>[1]Dubai!R373</f>
        <v>14</v>
      </c>
      <c r="S46" s="43">
        <f>[1]Dubai!S373</f>
        <v>4</v>
      </c>
      <c r="T46" s="43">
        <f>[1]Dubai!T373</f>
        <v>1</v>
      </c>
      <c r="U46" s="43">
        <f>[1]Dubai!U373</f>
        <v>3</v>
      </c>
      <c r="V46" s="43">
        <f>[1]Dubai!V373</f>
        <v>0</v>
      </c>
      <c r="W46" s="43">
        <f>[1]Dubai!W373</f>
        <v>1</v>
      </c>
      <c r="X46" s="43">
        <f>[1]Dubai!X373</f>
        <v>0</v>
      </c>
      <c r="Y46" s="43">
        <f>[1]Dubai!Y373</f>
        <v>2</v>
      </c>
      <c r="Z46" s="43">
        <f>[1]Dubai!Z373</f>
        <v>1</v>
      </c>
      <c r="AA46" s="43">
        <f>[1]Dubai!AA373</f>
        <v>3</v>
      </c>
      <c r="AB46" s="43">
        <f>[1]Dubai!AB373</f>
        <v>1</v>
      </c>
      <c r="AC46" s="43">
        <f>[1]Dubai!AC373</f>
        <v>11</v>
      </c>
      <c r="AD46" s="25" t="s">
        <v>163</v>
      </c>
      <c r="AE46" s="93" t="s">
        <v>164</v>
      </c>
      <c r="AF46" s="95" t="s">
        <v>180</v>
      </c>
    </row>
    <row r="47" spans="1:32" ht="17.100000000000001" customHeight="1">
      <c r="A47" s="98"/>
      <c r="B47" s="93"/>
      <c r="C47" s="25" t="s">
        <v>166</v>
      </c>
      <c r="D47" s="43">
        <f>SUM(E47:AC47)</f>
        <v>191</v>
      </c>
      <c r="E47" s="43">
        <f>[1]Dubai!E374</f>
        <v>0</v>
      </c>
      <c r="F47" s="43">
        <f>[1]Dubai!F374</f>
        <v>36</v>
      </c>
      <c r="G47" s="43">
        <f>[1]Dubai!G374</f>
        <v>30</v>
      </c>
      <c r="H47" s="43">
        <f>[1]Dubai!H374</f>
        <v>23</v>
      </c>
      <c r="I47" s="43">
        <f>[1]Dubai!I374</f>
        <v>27</v>
      </c>
      <c r="J47" s="43">
        <f>[1]Dubai!J374</f>
        <v>18</v>
      </c>
      <c r="K47" s="43">
        <f>[1]Dubai!K374</f>
        <v>13</v>
      </c>
      <c r="L47" s="43">
        <f>[1]Dubai!L374</f>
        <v>7</v>
      </c>
      <c r="M47" s="43">
        <f>[1]Dubai!M374</f>
        <v>4</v>
      </c>
      <c r="N47" s="43">
        <f>[1]Dubai!N374</f>
        <v>5</v>
      </c>
      <c r="O47" s="43">
        <f>[1]Dubai!O374</f>
        <v>4</v>
      </c>
      <c r="P47" s="43">
        <f>[1]Dubai!P374</f>
        <v>4</v>
      </c>
      <c r="Q47" s="43">
        <f>[1]Dubai!Q374</f>
        <v>1</v>
      </c>
      <c r="R47" s="43">
        <f>[1]Dubai!R374</f>
        <v>0</v>
      </c>
      <c r="S47" s="43">
        <f>[1]Dubai!S374</f>
        <v>3</v>
      </c>
      <c r="T47" s="43">
        <f>[1]Dubai!T374</f>
        <v>0</v>
      </c>
      <c r="U47" s="43">
        <f>[1]Dubai!U374</f>
        <v>1</v>
      </c>
      <c r="V47" s="43">
        <f>[1]Dubai!V374</f>
        <v>1</v>
      </c>
      <c r="W47" s="43">
        <f>[1]Dubai!W374</f>
        <v>0</v>
      </c>
      <c r="X47" s="43">
        <f>[1]Dubai!X374</f>
        <v>0</v>
      </c>
      <c r="Y47" s="43">
        <f>[1]Dubai!Y374</f>
        <v>1</v>
      </c>
      <c r="Z47" s="43">
        <f>[1]Dubai!Z374</f>
        <v>1</v>
      </c>
      <c r="AA47" s="43">
        <f>[1]Dubai!AA374</f>
        <v>2</v>
      </c>
      <c r="AB47" s="43">
        <f>[1]Dubai!AB374</f>
        <v>7</v>
      </c>
      <c r="AC47" s="43">
        <f>[1]Dubai!AC374</f>
        <v>3</v>
      </c>
      <c r="AD47" s="25" t="s">
        <v>167</v>
      </c>
      <c r="AE47" s="93"/>
      <c r="AF47" s="95"/>
    </row>
    <row r="48" spans="1:32" ht="17.100000000000001" customHeight="1">
      <c r="A48" s="98"/>
      <c r="B48" s="96" t="s">
        <v>170</v>
      </c>
      <c r="C48" s="96"/>
      <c r="D48" s="42">
        <f>SUM(E48:AC48)</f>
        <v>469</v>
      </c>
      <c r="E48" s="42">
        <f t="shared" ref="E48:AC48" si="12">E46+E47</f>
        <v>0</v>
      </c>
      <c r="F48" s="42">
        <f t="shared" si="12"/>
        <v>90</v>
      </c>
      <c r="G48" s="42">
        <f t="shared" si="12"/>
        <v>58</v>
      </c>
      <c r="H48" s="42">
        <f t="shared" si="12"/>
        <v>51</v>
      </c>
      <c r="I48" s="42">
        <f t="shared" si="12"/>
        <v>53</v>
      </c>
      <c r="J48" s="42">
        <f t="shared" si="12"/>
        <v>44</v>
      </c>
      <c r="K48" s="42">
        <f t="shared" si="12"/>
        <v>36</v>
      </c>
      <c r="L48" s="42">
        <f t="shared" si="12"/>
        <v>24</v>
      </c>
      <c r="M48" s="42">
        <f t="shared" si="12"/>
        <v>15</v>
      </c>
      <c r="N48" s="42">
        <f t="shared" si="12"/>
        <v>10</v>
      </c>
      <c r="O48" s="42">
        <f t="shared" si="12"/>
        <v>16</v>
      </c>
      <c r="P48" s="42">
        <f t="shared" si="12"/>
        <v>6</v>
      </c>
      <c r="Q48" s="42">
        <f t="shared" si="12"/>
        <v>6</v>
      </c>
      <c r="R48" s="42">
        <f t="shared" si="12"/>
        <v>14</v>
      </c>
      <c r="S48" s="42">
        <f t="shared" si="12"/>
        <v>7</v>
      </c>
      <c r="T48" s="42">
        <f t="shared" si="12"/>
        <v>1</v>
      </c>
      <c r="U48" s="42">
        <f t="shared" si="12"/>
        <v>4</v>
      </c>
      <c r="V48" s="42">
        <f t="shared" si="12"/>
        <v>1</v>
      </c>
      <c r="W48" s="42">
        <f t="shared" si="12"/>
        <v>1</v>
      </c>
      <c r="X48" s="42">
        <f t="shared" si="12"/>
        <v>0</v>
      </c>
      <c r="Y48" s="42">
        <f t="shared" si="12"/>
        <v>3</v>
      </c>
      <c r="Z48" s="42">
        <f t="shared" si="12"/>
        <v>2</v>
      </c>
      <c r="AA48" s="42">
        <f t="shared" si="12"/>
        <v>5</v>
      </c>
      <c r="AB48" s="42">
        <f t="shared" si="12"/>
        <v>8</v>
      </c>
      <c r="AC48" s="42">
        <f t="shared" si="12"/>
        <v>14</v>
      </c>
      <c r="AD48" s="97" t="s">
        <v>1</v>
      </c>
      <c r="AE48" s="97"/>
      <c r="AF48" s="95"/>
    </row>
    <row r="49" spans="1:32" ht="17.100000000000001" customHeight="1">
      <c r="A49" s="98"/>
      <c r="B49" s="26" t="s">
        <v>171</v>
      </c>
      <c r="C49" s="25" t="s">
        <v>162</v>
      </c>
      <c r="D49" s="43">
        <f>SUM(E49:AC49)</f>
        <v>1709</v>
      </c>
      <c r="E49" s="43">
        <f>[1]Dubai!E377</f>
        <v>0</v>
      </c>
      <c r="F49" s="43">
        <f>[1]Dubai!F377</f>
        <v>64</v>
      </c>
      <c r="G49" s="43">
        <f>[1]Dubai!G377</f>
        <v>47</v>
      </c>
      <c r="H49" s="43">
        <f>[1]Dubai!H377</f>
        <v>73</v>
      </c>
      <c r="I49" s="43">
        <f>[1]Dubai!I377</f>
        <v>86</v>
      </c>
      <c r="J49" s="43">
        <f>[1]Dubai!J377</f>
        <v>85</v>
      </c>
      <c r="K49" s="43">
        <f>[1]Dubai!K377</f>
        <v>133</v>
      </c>
      <c r="L49" s="43">
        <f>[1]Dubai!L377</f>
        <v>169</v>
      </c>
      <c r="M49" s="43">
        <f>[1]Dubai!M377</f>
        <v>186</v>
      </c>
      <c r="N49" s="43">
        <f>[1]Dubai!N377</f>
        <v>162</v>
      </c>
      <c r="O49" s="43">
        <f>[1]Dubai!O377</f>
        <v>156</v>
      </c>
      <c r="P49" s="43">
        <f>[1]Dubai!P377</f>
        <v>168</v>
      </c>
      <c r="Q49" s="43">
        <f>[1]Dubai!Q377</f>
        <v>142</v>
      </c>
      <c r="R49" s="43">
        <f>[1]Dubai!R377</f>
        <v>98</v>
      </c>
      <c r="S49" s="43">
        <f>[1]Dubai!S377</f>
        <v>47</v>
      </c>
      <c r="T49" s="43">
        <f>[1]Dubai!T377</f>
        <v>5</v>
      </c>
      <c r="U49" s="43">
        <f>[1]Dubai!U377</f>
        <v>3</v>
      </c>
      <c r="V49" s="43">
        <f>[1]Dubai!V377</f>
        <v>11</v>
      </c>
      <c r="W49" s="43">
        <f>[1]Dubai!W377</f>
        <v>4</v>
      </c>
      <c r="X49" s="43">
        <f>[1]Dubai!X377</f>
        <v>2</v>
      </c>
      <c r="Y49" s="43">
        <f>[1]Dubai!Y377</f>
        <v>1</v>
      </c>
      <c r="Z49" s="43">
        <f>[1]Dubai!Z377</f>
        <v>8</v>
      </c>
      <c r="AA49" s="43">
        <f>[1]Dubai!AA377</f>
        <v>9</v>
      </c>
      <c r="AB49" s="43">
        <f>[1]Dubai!AB377</f>
        <v>10</v>
      </c>
      <c r="AC49" s="43">
        <f>[1]Dubai!AC377</f>
        <v>40</v>
      </c>
      <c r="AD49" s="25" t="s">
        <v>163</v>
      </c>
      <c r="AE49" s="93" t="s">
        <v>172</v>
      </c>
      <c r="AF49" s="95"/>
    </row>
    <row r="50" spans="1:32" ht="17.100000000000001" customHeight="1">
      <c r="A50" s="98"/>
      <c r="B50" s="27" t="s">
        <v>161</v>
      </c>
      <c r="C50" s="25" t="s">
        <v>166</v>
      </c>
      <c r="D50" s="43">
        <f>SUM(E50:AC50)</f>
        <v>550</v>
      </c>
      <c r="E50" s="43">
        <f>[1]Dubai!E378</f>
        <v>0</v>
      </c>
      <c r="F50" s="43">
        <f>[1]Dubai!F378</f>
        <v>68</v>
      </c>
      <c r="G50" s="43">
        <f>[1]Dubai!G378</f>
        <v>43</v>
      </c>
      <c r="H50" s="43">
        <f>[1]Dubai!H378</f>
        <v>48</v>
      </c>
      <c r="I50" s="43">
        <f>[1]Dubai!I378</f>
        <v>43</v>
      </c>
      <c r="J50" s="43">
        <f>[1]Dubai!J378</f>
        <v>55</v>
      </c>
      <c r="K50" s="43">
        <f>[1]Dubai!K378</f>
        <v>43</v>
      </c>
      <c r="L50" s="43">
        <f>[1]Dubai!L378</f>
        <v>37</v>
      </c>
      <c r="M50" s="43">
        <f>[1]Dubai!M378</f>
        <v>29</v>
      </c>
      <c r="N50" s="43">
        <f>[1]Dubai!N378</f>
        <v>23</v>
      </c>
      <c r="O50" s="43">
        <f>[1]Dubai!O378</f>
        <v>29</v>
      </c>
      <c r="P50" s="43">
        <f>[1]Dubai!P378</f>
        <v>22</v>
      </c>
      <c r="Q50" s="43">
        <f>[1]Dubai!Q378</f>
        <v>24</v>
      </c>
      <c r="R50" s="43">
        <f>[1]Dubai!R378</f>
        <v>16</v>
      </c>
      <c r="S50" s="43">
        <f>[1]Dubai!S378</f>
        <v>4</v>
      </c>
      <c r="T50" s="43">
        <f>[1]Dubai!T378</f>
        <v>3</v>
      </c>
      <c r="U50" s="43">
        <f>[1]Dubai!U378</f>
        <v>4</v>
      </c>
      <c r="V50" s="43">
        <f>[1]Dubai!V378</f>
        <v>3</v>
      </c>
      <c r="W50" s="43">
        <f>[1]Dubai!W378</f>
        <v>2</v>
      </c>
      <c r="X50" s="43">
        <f>[1]Dubai!X378</f>
        <v>2</v>
      </c>
      <c r="Y50" s="43">
        <f>[1]Dubai!Y378</f>
        <v>2</v>
      </c>
      <c r="Z50" s="43">
        <f>[1]Dubai!Z378</f>
        <v>7</v>
      </c>
      <c r="AA50" s="43">
        <f>[1]Dubai!AA378</f>
        <v>13</v>
      </c>
      <c r="AB50" s="43">
        <f>[1]Dubai!AB378</f>
        <v>13</v>
      </c>
      <c r="AC50" s="43">
        <f>[1]Dubai!AC378</f>
        <v>17</v>
      </c>
      <c r="AD50" s="25" t="s">
        <v>167</v>
      </c>
      <c r="AE50" s="93"/>
      <c r="AF50" s="95"/>
    </row>
    <row r="51" spans="1:32" ht="17.100000000000001" customHeight="1">
      <c r="A51" s="98"/>
      <c r="B51" s="96" t="s">
        <v>170</v>
      </c>
      <c r="C51" s="96"/>
      <c r="D51" s="42">
        <f t="shared" ref="D51:AC51" si="13">SUM(D49:D50)</f>
        <v>2259</v>
      </c>
      <c r="E51" s="42">
        <f t="shared" si="13"/>
        <v>0</v>
      </c>
      <c r="F51" s="42">
        <f t="shared" si="13"/>
        <v>132</v>
      </c>
      <c r="G51" s="42">
        <f t="shared" si="13"/>
        <v>90</v>
      </c>
      <c r="H51" s="42">
        <f t="shared" si="13"/>
        <v>121</v>
      </c>
      <c r="I51" s="42">
        <f t="shared" si="13"/>
        <v>129</v>
      </c>
      <c r="J51" s="42">
        <f t="shared" si="13"/>
        <v>140</v>
      </c>
      <c r="K51" s="42">
        <f t="shared" si="13"/>
        <v>176</v>
      </c>
      <c r="L51" s="42">
        <f t="shared" si="13"/>
        <v>206</v>
      </c>
      <c r="M51" s="42">
        <f t="shared" si="13"/>
        <v>215</v>
      </c>
      <c r="N51" s="42">
        <f t="shared" si="13"/>
        <v>185</v>
      </c>
      <c r="O51" s="42">
        <f t="shared" si="13"/>
        <v>185</v>
      </c>
      <c r="P51" s="42">
        <f t="shared" si="13"/>
        <v>190</v>
      </c>
      <c r="Q51" s="42">
        <f t="shared" si="13"/>
        <v>166</v>
      </c>
      <c r="R51" s="42">
        <f t="shared" si="13"/>
        <v>114</v>
      </c>
      <c r="S51" s="42">
        <f t="shared" si="13"/>
        <v>51</v>
      </c>
      <c r="T51" s="42">
        <f t="shared" si="13"/>
        <v>8</v>
      </c>
      <c r="U51" s="42">
        <f t="shared" si="13"/>
        <v>7</v>
      </c>
      <c r="V51" s="42">
        <f t="shared" si="13"/>
        <v>14</v>
      </c>
      <c r="W51" s="42">
        <f t="shared" si="13"/>
        <v>6</v>
      </c>
      <c r="X51" s="42">
        <f t="shared" si="13"/>
        <v>4</v>
      </c>
      <c r="Y51" s="42">
        <f t="shared" si="13"/>
        <v>3</v>
      </c>
      <c r="Z51" s="42">
        <f t="shared" si="13"/>
        <v>15</v>
      </c>
      <c r="AA51" s="42">
        <f t="shared" si="13"/>
        <v>22</v>
      </c>
      <c r="AB51" s="42">
        <f t="shared" si="13"/>
        <v>23</v>
      </c>
      <c r="AC51" s="42">
        <f t="shared" si="13"/>
        <v>57</v>
      </c>
      <c r="AD51" s="97" t="s">
        <v>1</v>
      </c>
      <c r="AE51" s="97"/>
      <c r="AF51" s="95"/>
    </row>
    <row r="52" spans="1:32" ht="17.100000000000001" customHeight="1">
      <c r="A52" s="98"/>
      <c r="B52" s="26" t="s">
        <v>171</v>
      </c>
      <c r="C52" s="25" t="s">
        <v>162</v>
      </c>
      <c r="D52" s="43">
        <f>SUM(E52:AC52)</f>
        <v>0</v>
      </c>
      <c r="E52" s="43">
        <f>[1]Dubai!E380</f>
        <v>0</v>
      </c>
      <c r="F52" s="43">
        <f>[1]Dubai!F380</f>
        <v>0</v>
      </c>
      <c r="G52" s="43">
        <f>[1]Dubai!G380</f>
        <v>0</v>
      </c>
      <c r="H52" s="43">
        <f>[1]Dubai!H380</f>
        <v>0</v>
      </c>
      <c r="I52" s="43">
        <f>[1]Dubai!I380</f>
        <v>0</v>
      </c>
      <c r="J52" s="43">
        <f>[1]Dubai!J380</f>
        <v>0</v>
      </c>
      <c r="K52" s="43">
        <f>[1]Dubai!K380</f>
        <v>0</v>
      </c>
      <c r="L52" s="43">
        <f>[1]Dubai!L380</f>
        <v>0</v>
      </c>
      <c r="M52" s="43">
        <f>[1]Dubai!M380</f>
        <v>0</v>
      </c>
      <c r="N52" s="43">
        <f>[1]Dubai!N380</f>
        <v>0</v>
      </c>
      <c r="O52" s="43">
        <f>[1]Dubai!O380</f>
        <v>0</v>
      </c>
      <c r="P52" s="43">
        <f>[1]Dubai!P380</f>
        <v>0</v>
      </c>
      <c r="Q52" s="43">
        <f>[1]Dubai!Q380</f>
        <v>0</v>
      </c>
      <c r="R52" s="43">
        <f>[1]Dubai!R380</f>
        <v>0</v>
      </c>
      <c r="S52" s="43">
        <f>[1]Dubai!S380</f>
        <v>0</v>
      </c>
      <c r="T52" s="43">
        <f>[1]Dubai!T380</f>
        <v>0</v>
      </c>
      <c r="U52" s="43">
        <f>[1]Dubai!U380</f>
        <v>0</v>
      </c>
      <c r="V52" s="43">
        <f>[1]Dubai!V380</f>
        <v>0</v>
      </c>
      <c r="W52" s="43">
        <f>[1]Dubai!W380</f>
        <v>0</v>
      </c>
      <c r="X52" s="43">
        <f>[1]Dubai!X380</f>
        <v>0</v>
      </c>
      <c r="Y52" s="43">
        <f>[1]Dubai!Y380</f>
        <v>0</v>
      </c>
      <c r="Z52" s="43">
        <f>[1]Dubai!Z380</f>
        <v>0</v>
      </c>
      <c r="AA52" s="43">
        <f>[1]Dubai!AA380</f>
        <v>0</v>
      </c>
      <c r="AB52" s="43">
        <f>[1]Dubai!AB380</f>
        <v>0</v>
      </c>
      <c r="AC52" s="43">
        <f>[1]Dubai!AC380</f>
        <v>0</v>
      </c>
      <c r="AD52" s="25" t="s">
        <v>163</v>
      </c>
      <c r="AE52" s="93" t="s">
        <v>173</v>
      </c>
      <c r="AF52" s="95"/>
    </row>
    <row r="53" spans="1:32" ht="17.100000000000001" customHeight="1">
      <c r="A53" s="98"/>
      <c r="B53" s="27" t="s">
        <v>174</v>
      </c>
      <c r="C53" s="25" t="s">
        <v>166</v>
      </c>
      <c r="D53" s="43">
        <f>SUM(E53:AC53)</f>
        <v>0</v>
      </c>
      <c r="E53" s="43">
        <f>[1]Dubai!E381</f>
        <v>0</v>
      </c>
      <c r="F53" s="43">
        <f>[1]Dubai!F381</f>
        <v>0</v>
      </c>
      <c r="G53" s="43">
        <f>[1]Dubai!G381</f>
        <v>0</v>
      </c>
      <c r="H53" s="43">
        <f>[1]Dubai!H381</f>
        <v>0</v>
      </c>
      <c r="I53" s="43">
        <f>[1]Dubai!I381</f>
        <v>0</v>
      </c>
      <c r="J53" s="43">
        <f>[1]Dubai!J381</f>
        <v>0</v>
      </c>
      <c r="K53" s="43">
        <f>[1]Dubai!K381</f>
        <v>0</v>
      </c>
      <c r="L53" s="43">
        <f>[1]Dubai!L381</f>
        <v>0</v>
      </c>
      <c r="M53" s="43">
        <f>[1]Dubai!M381</f>
        <v>0</v>
      </c>
      <c r="N53" s="43">
        <f>[1]Dubai!N381</f>
        <v>0</v>
      </c>
      <c r="O53" s="43">
        <f>[1]Dubai!O381</f>
        <v>0</v>
      </c>
      <c r="P53" s="43">
        <f>[1]Dubai!P381</f>
        <v>0</v>
      </c>
      <c r="Q53" s="43">
        <f>[1]Dubai!Q381</f>
        <v>0</v>
      </c>
      <c r="R53" s="43">
        <f>[1]Dubai!R381</f>
        <v>0</v>
      </c>
      <c r="S53" s="43">
        <f>[1]Dubai!S381</f>
        <v>0</v>
      </c>
      <c r="T53" s="43">
        <f>[1]Dubai!T381</f>
        <v>0</v>
      </c>
      <c r="U53" s="43">
        <f>[1]Dubai!U381</f>
        <v>0</v>
      </c>
      <c r="V53" s="43">
        <f>[1]Dubai!V381</f>
        <v>0</v>
      </c>
      <c r="W53" s="43">
        <f>[1]Dubai!W381</f>
        <v>0</v>
      </c>
      <c r="X53" s="43">
        <f>[1]Dubai!X381</f>
        <v>0</v>
      </c>
      <c r="Y53" s="43">
        <f>[1]Dubai!Y381</f>
        <v>0</v>
      </c>
      <c r="Z53" s="43">
        <f>[1]Dubai!Z381</f>
        <v>0</v>
      </c>
      <c r="AA53" s="43">
        <f>[1]Dubai!AA381</f>
        <v>0</v>
      </c>
      <c r="AB53" s="43">
        <f>[1]Dubai!AB381</f>
        <v>0</v>
      </c>
      <c r="AC53" s="43">
        <f>[1]Dubai!AC381</f>
        <v>0</v>
      </c>
      <c r="AD53" s="25" t="s">
        <v>167</v>
      </c>
      <c r="AE53" s="93"/>
      <c r="AF53" s="95"/>
    </row>
    <row r="54" spans="1:32" ht="17.100000000000001" customHeight="1">
      <c r="A54" s="98"/>
      <c r="B54" s="96" t="s">
        <v>170</v>
      </c>
      <c r="C54" s="96"/>
      <c r="D54" s="42">
        <f>SUM(D52:D53)</f>
        <v>0</v>
      </c>
      <c r="E54" s="42">
        <f t="shared" ref="E54:AB54" si="14">SUM(E52:E53)</f>
        <v>0</v>
      </c>
      <c r="F54" s="42">
        <f t="shared" si="14"/>
        <v>0</v>
      </c>
      <c r="G54" s="42">
        <f t="shared" si="14"/>
        <v>0</v>
      </c>
      <c r="H54" s="42">
        <f t="shared" si="14"/>
        <v>0</v>
      </c>
      <c r="I54" s="42">
        <f t="shared" si="14"/>
        <v>0</v>
      </c>
      <c r="J54" s="42">
        <f t="shared" si="14"/>
        <v>0</v>
      </c>
      <c r="K54" s="42">
        <f t="shared" si="14"/>
        <v>0</v>
      </c>
      <c r="L54" s="42">
        <f t="shared" si="14"/>
        <v>0</v>
      </c>
      <c r="M54" s="42">
        <f t="shared" si="14"/>
        <v>0</v>
      </c>
      <c r="N54" s="42">
        <f t="shared" si="14"/>
        <v>0</v>
      </c>
      <c r="O54" s="42">
        <f t="shared" si="14"/>
        <v>0</v>
      </c>
      <c r="P54" s="42">
        <f t="shared" si="14"/>
        <v>0</v>
      </c>
      <c r="Q54" s="42">
        <f t="shared" si="14"/>
        <v>0</v>
      </c>
      <c r="R54" s="42">
        <f t="shared" si="14"/>
        <v>0</v>
      </c>
      <c r="S54" s="42">
        <f t="shared" si="14"/>
        <v>0</v>
      </c>
      <c r="T54" s="42">
        <f t="shared" si="14"/>
        <v>0</v>
      </c>
      <c r="U54" s="42">
        <f t="shared" si="14"/>
        <v>0</v>
      </c>
      <c r="V54" s="42">
        <f t="shared" si="14"/>
        <v>0</v>
      </c>
      <c r="W54" s="42">
        <f t="shared" si="14"/>
        <v>0</v>
      </c>
      <c r="X54" s="42">
        <f t="shared" si="14"/>
        <v>0</v>
      </c>
      <c r="Y54" s="42">
        <f t="shared" si="14"/>
        <v>0</v>
      </c>
      <c r="Z54" s="42">
        <f t="shared" si="14"/>
        <v>0</v>
      </c>
      <c r="AA54" s="42">
        <f t="shared" si="14"/>
        <v>0</v>
      </c>
      <c r="AB54" s="42">
        <f t="shared" si="14"/>
        <v>0</v>
      </c>
      <c r="AC54" s="42">
        <f>SUM(AC52:AC53)</f>
        <v>0</v>
      </c>
      <c r="AD54" s="97" t="s">
        <v>1</v>
      </c>
      <c r="AE54" s="97"/>
      <c r="AF54" s="95"/>
    </row>
    <row r="55" spans="1:32" ht="17.100000000000001" customHeight="1">
      <c r="A55" s="98"/>
      <c r="B55" s="97" t="s">
        <v>170</v>
      </c>
      <c r="C55" s="97"/>
      <c r="D55" s="42">
        <f t="shared" ref="D55:AB55" si="15">SUM(D48+D51+D54)</f>
        <v>2728</v>
      </c>
      <c r="E55" s="42">
        <f t="shared" si="15"/>
        <v>0</v>
      </c>
      <c r="F55" s="42">
        <f t="shared" si="15"/>
        <v>222</v>
      </c>
      <c r="G55" s="42">
        <f t="shared" si="15"/>
        <v>148</v>
      </c>
      <c r="H55" s="42">
        <f t="shared" si="15"/>
        <v>172</v>
      </c>
      <c r="I55" s="42">
        <f t="shared" si="15"/>
        <v>182</v>
      </c>
      <c r="J55" s="42">
        <f t="shared" si="15"/>
        <v>184</v>
      </c>
      <c r="K55" s="42">
        <f t="shared" si="15"/>
        <v>212</v>
      </c>
      <c r="L55" s="42">
        <f t="shared" si="15"/>
        <v>230</v>
      </c>
      <c r="M55" s="42">
        <f t="shared" si="15"/>
        <v>230</v>
      </c>
      <c r="N55" s="42">
        <f t="shared" si="15"/>
        <v>195</v>
      </c>
      <c r="O55" s="42">
        <f t="shared" si="15"/>
        <v>201</v>
      </c>
      <c r="P55" s="42">
        <f t="shared" si="15"/>
        <v>196</v>
      </c>
      <c r="Q55" s="42">
        <f t="shared" si="15"/>
        <v>172</v>
      </c>
      <c r="R55" s="42">
        <f t="shared" si="15"/>
        <v>128</v>
      </c>
      <c r="S55" s="42">
        <f t="shared" si="15"/>
        <v>58</v>
      </c>
      <c r="T55" s="42">
        <f t="shared" si="15"/>
        <v>9</v>
      </c>
      <c r="U55" s="42">
        <f t="shared" si="15"/>
        <v>11</v>
      </c>
      <c r="V55" s="42">
        <f t="shared" si="15"/>
        <v>15</v>
      </c>
      <c r="W55" s="42">
        <f t="shared" si="15"/>
        <v>7</v>
      </c>
      <c r="X55" s="42">
        <f t="shared" si="15"/>
        <v>4</v>
      </c>
      <c r="Y55" s="42">
        <f t="shared" si="15"/>
        <v>6</v>
      </c>
      <c r="Z55" s="42">
        <f t="shared" si="15"/>
        <v>17</v>
      </c>
      <c r="AA55" s="42">
        <f t="shared" si="15"/>
        <v>27</v>
      </c>
      <c r="AB55" s="42">
        <f t="shared" si="15"/>
        <v>31</v>
      </c>
      <c r="AC55" s="42">
        <f>SUM(AC48+AC51+AC54)</f>
        <v>71</v>
      </c>
      <c r="AD55" s="97" t="s">
        <v>1</v>
      </c>
      <c r="AE55" s="97"/>
      <c r="AF55" s="95"/>
    </row>
    <row r="56" spans="1:32" ht="17.100000000000001" customHeight="1">
      <c r="A56" s="98" t="s">
        <v>38</v>
      </c>
      <c r="B56" s="93" t="s">
        <v>161</v>
      </c>
      <c r="C56" s="25" t="s">
        <v>162</v>
      </c>
      <c r="D56" s="43">
        <f>SUM(E56:AC56)</f>
        <v>171</v>
      </c>
      <c r="E56" s="43">
        <f>[1]Sharjah!E373</f>
        <v>0</v>
      </c>
      <c r="F56" s="43">
        <f>[1]Sharjah!F373</f>
        <v>33</v>
      </c>
      <c r="G56" s="43">
        <f>[1]Sharjah!G373</f>
        <v>17</v>
      </c>
      <c r="H56" s="43">
        <f>[1]Sharjah!H373</f>
        <v>18</v>
      </c>
      <c r="I56" s="43">
        <f>[1]Sharjah!I373</f>
        <v>7</v>
      </c>
      <c r="J56" s="43">
        <f>[1]Sharjah!J373</f>
        <v>10</v>
      </c>
      <c r="K56" s="43">
        <f>[1]Sharjah!K373</f>
        <v>8</v>
      </c>
      <c r="L56" s="43">
        <f>[1]Sharjah!L373</f>
        <v>12</v>
      </c>
      <c r="M56" s="43">
        <f>[1]Sharjah!M373</f>
        <v>9</v>
      </c>
      <c r="N56" s="43">
        <f>[1]Sharjah!N373</f>
        <v>5</v>
      </c>
      <c r="O56" s="43">
        <f>[1]Sharjah!O373</f>
        <v>5</v>
      </c>
      <c r="P56" s="43">
        <f>[1]Sharjah!P373</f>
        <v>7</v>
      </c>
      <c r="Q56" s="43">
        <f>[1]Sharjah!Q373</f>
        <v>4</v>
      </c>
      <c r="R56" s="43">
        <f>[1]Sharjah!R373</f>
        <v>10</v>
      </c>
      <c r="S56" s="43">
        <f>[1]Sharjah!S373</f>
        <v>5</v>
      </c>
      <c r="T56" s="43">
        <f>[1]Sharjah!T373</f>
        <v>8</v>
      </c>
      <c r="U56" s="43">
        <f>[1]Sharjah!U373</f>
        <v>1</v>
      </c>
      <c r="V56" s="43">
        <f>[1]Sharjah!V373</f>
        <v>1</v>
      </c>
      <c r="W56" s="43">
        <f>[1]Sharjah!W373</f>
        <v>0</v>
      </c>
      <c r="X56" s="43">
        <f>[1]Sharjah!X373</f>
        <v>0</v>
      </c>
      <c r="Y56" s="43">
        <f>[1]Sharjah!Y373</f>
        <v>0</v>
      </c>
      <c r="Z56" s="43">
        <f>[1]Sharjah!Z373</f>
        <v>0</v>
      </c>
      <c r="AA56" s="43">
        <f>[1]Sharjah!AA373</f>
        <v>2</v>
      </c>
      <c r="AB56" s="43">
        <f>[1]Sharjah!AB373</f>
        <v>3</v>
      </c>
      <c r="AC56" s="43">
        <f>[1]Sharjah!AC373</f>
        <v>6</v>
      </c>
      <c r="AD56" s="25" t="s">
        <v>163</v>
      </c>
      <c r="AE56" s="93" t="s">
        <v>164</v>
      </c>
      <c r="AF56" s="95" t="s">
        <v>181</v>
      </c>
    </row>
    <row r="57" spans="1:32" ht="17.100000000000001" customHeight="1">
      <c r="A57" s="98"/>
      <c r="B57" s="93"/>
      <c r="C57" s="25" t="s">
        <v>166</v>
      </c>
      <c r="D57" s="43">
        <f>SUM(E57:AC57)</f>
        <v>124</v>
      </c>
      <c r="E57" s="43">
        <f>[1]Sharjah!E374</f>
        <v>0</v>
      </c>
      <c r="F57" s="43">
        <f>[1]Sharjah!F374</f>
        <v>34</v>
      </c>
      <c r="G57" s="43">
        <f>[1]Sharjah!G374</f>
        <v>18</v>
      </c>
      <c r="H57" s="43">
        <f>[1]Sharjah!H374</f>
        <v>14</v>
      </c>
      <c r="I57" s="43">
        <f>[1]Sharjah!I374</f>
        <v>11</v>
      </c>
      <c r="J57" s="43">
        <f>[1]Sharjah!J374</f>
        <v>9</v>
      </c>
      <c r="K57" s="43">
        <f>[1]Sharjah!K374</f>
        <v>3</v>
      </c>
      <c r="L57" s="43">
        <f>[1]Sharjah!L374</f>
        <v>4</v>
      </c>
      <c r="M57" s="43">
        <f>[1]Sharjah!M374</f>
        <v>4</v>
      </c>
      <c r="N57" s="43">
        <f>[1]Sharjah!N374</f>
        <v>4</v>
      </c>
      <c r="O57" s="43">
        <f>[1]Sharjah!O374</f>
        <v>5</v>
      </c>
      <c r="P57" s="43">
        <f>[1]Sharjah!P374</f>
        <v>2</v>
      </c>
      <c r="Q57" s="43">
        <f>[1]Sharjah!Q374</f>
        <v>2</v>
      </c>
      <c r="R57" s="43">
        <f>[1]Sharjah!R374</f>
        <v>2</v>
      </c>
      <c r="S57" s="43">
        <f>[1]Sharjah!S374</f>
        <v>0</v>
      </c>
      <c r="T57" s="43">
        <f>[1]Sharjah!T374</f>
        <v>1</v>
      </c>
      <c r="U57" s="43">
        <f>[1]Sharjah!U374</f>
        <v>3</v>
      </c>
      <c r="V57" s="43">
        <f>[1]Sharjah!V374</f>
        <v>1</v>
      </c>
      <c r="W57" s="43">
        <f>[1]Sharjah!W374</f>
        <v>0</v>
      </c>
      <c r="X57" s="43">
        <f>[1]Sharjah!X374</f>
        <v>0</v>
      </c>
      <c r="Y57" s="43">
        <f>[1]Sharjah!Y374</f>
        <v>0</v>
      </c>
      <c r="Z57" s="43">
        <f>[1]Sharjah!Z374</f>
        <v>0</v>
      </c>
      <c r="AA57" s="43">
        <f>[1]Sharjah!AA374</f>
        <v>1</v>
      </c>
      <c r="AB57" s="43">
        <f>[1]Sharjah!AB374</f>
        <v>1</v>
      </c>
      <c r="AC57" s="43">
        <f>[1]Sharjah!AC374</f>
        <v>5</v>
      </c>
      <c r="AD57" s="25" t="s">
        <v>167</v>
      </c>
      <c r="AE57" s="93"/>
      <c r="AF57" s="95"/>
    </row>
    <row r="58" spans="1:32" ht="17.100000000000001" customHeight="1">
      <c r="A58" s="98"/>
      <c r="B58" s="96" t="s">
        <v>170</v>
      </c>
      <c r="C58" s="96"/>
      <c r="D58" s="42">
        <f t="shared" ref="D58:AC58" si="16">D56+D57</f>
        <v>295</v>
      </c>
      <c r="E58" s="42">
        <f t="shared" si="16"/>
        <v>0</v>
      </c>
      <c r="F58" s="42">
        <f t="shared" si="16"/>
        <v>67</v>
      </c>
      <c r="G58" s="42">
        <f t="shared" si="16"/>
        <v>35</v>
      </c>
      <c r="H58" s="42">
        <f t="shared" si="16"/>
        <v>32</v>
      </c>
      <c r="I58" s="42">
        <f t="shared" si="16"/>
        <v>18</v>
      </c>
      <c r="J58" s="42">
        <f t="shared" si="16"/>
        <v>19</v>
      </c>
      <c r="K58" s="42">
        <f t="shared" si="16"/>
        <v>11</v>
      </c>
      <c r="L58" s="42">
        <f t="shared" si="16"/>
        <v>16</v>
      </c>
      <c r="M58" s="42">
        <f t="shared" si="16"/>
        <v>13</v>
      </c>
      <c r="N58" s="42">
        <f t="shared" si="16"/>
        <v>9</v>
      </c>
      <c r="O58" s="42">
        <f t="shared" si="16"/>
        <v>10</v>
      </c>
      <c r="P58" s="42">
        <f t="shared" si="16"/>
        <v>9</v>
      </c>
      <c r="Q58" s="42">
        <f t="shared" si="16"/>
        <v>6</v>
      </c>
      <c r="R58" s="42">
        <f t="shared" si="16"/>
        <v>12</v>
      </c>
      <c r="S58" s="42">
        <f t="shared" si="16"/>
        <v>5</v>
      </c>
      <c r="T58" s="42">
        <f t="shared" si="16"/>
        <v>9</v>
      </c>
      <c r="U58" s="42">
        <f t="shared" si="16"/>
        <v>4</v>
      </c>
      <c r="V58" s="42">
        <f t="shared" si="16"/>
        <v>2</v>
      </c>
      <c r="W58" s="42">
        <f t="shared" si="16"/>
        <v>0</v>
      </c>
      <c r="X58" s="42">
        <f t="shared" si="16"/>
        <v>0</v>
      </c>
      <c r="Y58" s="42">
        <f t="shared" si="16"/>
        <v>0</v>
      </c>
      <c r="Z58" s="42">
        <f t="shared" si="16"/>
        <v>0</v>
      </c>
      <c r="AA58" s="42">
        <f t="shared" si="16"/>
        <v>3</v>
      </c>
      <c r="AB58" s="42">
        <f t="shared" si="16"/>
        <v>4</v>
      </c>
      <c r="AC58" s="42">
        <f t="shared" si="16"/>
        <v>11</v>
      </c>
      <c r="AD58" s="97" t="s">
        <v>1</v>
      </c>
      <c r="AE58" s="97"/>
      <c r="AF58" s="95"/>
    </row>
    <row r="59" spans="1:32">
      <c r="A59" s="98"/>
      <c r="B59" s="26" t="s">
        <v>171</v>
      </c>
      <c r="C59" s="25" t="s">
        <v>162</v>
      </c>
      <c r="D59" s="43">
        <f>SUM(E59:AC59)</f>
        <v>964</v>
      </c>
      <c r="E59" s="43">
        <f>[1]Sharjah!E377</f>
        <v>0</v>
      </c>
      <c r="F59" s="43">
        <f>[1]Sharjah!F377</f>
        <v>15</v>
      </c>
      <c r="G59" s="43">
        <f>[1]Sharjah!G377</f>
        <v>21</v>
      </c>
      <c r="H59" s="43">
        <f>[1]Sharjah!H377</f>
        <v>23</v>
      </c>
      <c r="I59" s="43">
        <f>[1]Sharjah!I377</f>
        <v>50</v>
      </c>
      <c r="J59" s="43">
        <f>[1]Sharjah!J377</f>
        <v>59</v>
      </c>
      <c r="K59" s="43">
        <f>[1]Sharjah!K377</f>
        <v>66</v>
      </c>
      <c r="L59" s="43">
        <f>[1]Sharjah!L377</f>
        <v>96</v>
      </c>
      <c r="M59" s="43">
        <f>[1]Sharjah!M377</f>
        <v>92</v>
      </c>
      <c r="N59" s="43">
        <f>[1]Sharjah!N377</f>
        <v>104</v>
      </c>
      <c r="O59" s="43">
        <f>[1]Sharjah!O377</f>
        <v>96</v>
      </c>
      <c r="P59" s="43">
        <f>[1]Sharjah!P377</f>
        <v>97</v>
      </c>
      <c r="Q59" s="43">
        <f>[1]Sharjah!Q377</f>
        <v>81</v>
      </c>
      <c r="R59" s="43">
        <f>[1]Sharjah!R377</f>
        <v>67</v>
      </c>
      <c r="S59" s="43">
        <f>[1]Sharjah!S377</f>
        <v>39</v>
      </c>
      <c r="T59" s="43">
        <f>[1]Sharjah!T377</f>
        <v>11</v>
      </c>
      <c r="U59" s="43">
        <f>[1]Sharjah!U377</f>
        <v>8</v>
      </c>
      <c r="V59" s="43">
        <f>[1]Sharjah!V377</f>
        <v>1</v>
      </c>
      <c r="W59" s="43">
        <f>[1]Sharjah!W377</f>
        <v>0</v>
      </c>
      <c r="X59" s="43">
        <f>[1]Sharjah!X377</f>
        <v>3</v>
      </c>
      <c r="Y59" s="43">
        <f>[1]Sharjah!Y377</f>
        <v>1</v>
      </c>
      <c r="Z59" s="43">
        <f>[1]Sharjah!Z377</f>
        <v>1</v>
      </c>
      <c r="AA59" s="43">
        <f>[1]Sharjah!AA377</f>
        <v>10</v>
      </c>
      <c r="AB59" s="43">
        <f>[1]Sharjah!AB377</f>
        <v>7</v>
      </c>
      <c r="AC59" s="43">
        <f>[1]Sharjah!AC377</f>
        <v>16</v>
      </c>
      <c r="AD59" s="25" t="s">
        <v>163</v>
      </c>
      <c r="AE59" s="93" t="s">
        <v>172</v>
      </c>
      <c r="AF59" s="95"/>
    </row>
    <row r="60" spans="1:32">
      <c r="A60" s="98"/>
      <c r="B60" s="27" t="s">
        <v>161</v>
      </c>
      <c r="C60" s="25" t="s">
        <v>166</v>
      </c>
      <c r="D60" s="43">
        <f>SUM(E60:AC60)</f>
        <v>318</v>
      </c>
      <c r="E60" s="43">
        <f>[1]Sharjah!E378</f>
        <v>0</v>
      </c>
      <c r="F60" s="43">
        <f>[1]Sharjah!F378</f>
        <v>37</v>
      </c>
      <c r="G60" s="43">
        <f>[1]Sharjah!G378</f>
        <v>22</v>
      </c>
      <c r="H60" s="43">
        <f>[1]Sharjah!H378</f>
        <v>33</v>
      </c>
      <c r="I60" s="43">
        <f>[1]Sharjah!I378</f>
        <v>30</v>
      </c>
      <c r="J60" s="43">
        <f>[1]Sharjah!J378</f>
        <v>20</v>
      </c>
      <c r="K60" s="43">
        <f>[1]Sharjah!K378</f>
        <v>22</v>
      </c>
      <c r="L60" s="43">
        <f>[1]Sharjah!L378</f>
        <v>22</v>
      </c>
      <c r="M60" s="43">
        <f>[1]Sharjah!M378</f>
        <v>24</v>
      </c>
      <c r="N60" s="43">
        <f>[1]Sharjah!N378</f>
        <v>18</v>
      </c>
      <c r="O60" s="43">
        <f>[1]Sharjah!O378</f>
        <v>11</v>
      </c>
      <c r="P60" s="43">
        <f>[1]Sharjah!P378</f>
        <v>13</v>
      </c>
      <c r="Q60" s="43">
        <f>[1]Sharjah!Q378</f>
        <v>12</v>
      </c>
      <c r="R60" s="43">
        <f>[1]Sharjah!R378</f>
        <v>7</v>
      </c>
      <c r="S60" s="43">
        <f>[1]Sharjah!S378</f>
        <v>2</v>
      </c>
      <c r="T60" s="43">
        <f>[1]Sharjah!T378</f>
        <v>4</v>
      </c>
      <c r="U60" s="43">
        <f>[1]Sharjah!U378</f>
        <v>6</v>
      </c>
      <c r="V60" s="43">
        <f>[1]Sharjah!V378</f>
        <v>6</v>
      </c>
      <c r="W60" s="43">
        <f>[1]Sharjah!W378</f>
        <v>1</v>
      </c>
      <c r="X60" s="43">
        <f>[1]Sharjah!X378</f>
        <v>2</v>
      </c>
      <c r="Y60" s="43">
        <f>[1]Sharjah!Y378</f>
        <v>1</v>
      </c>
      <c r="Z60" s="43">
        <f>[1]Sharjah!Z378</f>
        <v>3</v>
      </c>
      <c r="AA60" s="43">
        <f>[1]Sharjah!AA378</f>
        <v>11</v>
      </c>
      <c r="AB60" s="43">
        <f>[1]Sharjah!AB378</f>
        <v>5</v>
      </c>
      <c r="AC60" s="43">
        <f>[1]Sharjah!AC378</f>
        <v>6</v>
      </c>
      <c r="AD60" s="25" t="s">
        <v>167</v>
      </c>
      <c r="AE60" s="93"/>
      <c r="AF60" s="95"/>
    </row>
    <row r="61" spans="1:32">
      <c r="A61" s="98"/>
      <c r="B61" s="96" t="s">
        <v>170</v>
      </c>
      <c r="C61" s="96"/>
      <c r="D61" s="42">
        <f t="shared" ref="D61:AC61" si="17">SUM(D59:D60)</f>
        <v>1282</v>
      </c>
      <c r="E61" s="42">
        <f t="shared" si="17"/>
        <v>0</v>
      </c>
      <c r="F61" s="42">
        <f t="shared" si="17"/>
        <v>52</v>
      </c>
      <c r="G61" s="42">
        <f t="shared" si="17"/>
        <v>43</v>
      </c>
      <c r="H61" s="42">
        <f t="shared" si="17"/>
        <v>56</v>
      </c>
      <c r="I61" s="42">
        <f t="shared" si="17"/>
        <v>80</v>
      </c>
      <c r="J61" s="42">
        <f t="shared" si="17"/>
        <v>79</v>
      </c>
      <c r="K61" s="42">
        <f t="shared" si="17"/>
        <v>88</v>
      </c>
      <c r="L61" s="42">
        <f t="shared" si="17"/>
        <v>118</v>
      </c>
      <c r="M61" s="42">
        <f t="shared" si="17"/>
        <v>116</v>
      </c>
      <c r="N61" s="42">
        <f t="shared" si="17"/>
        <v>122</v>
      </c>
      <c r="O61" s="42">
        <f t="shared" si="17"/>
        <v>107</v>
      </c>
      <c r="P61" s="42">
        <f t="shared" si="17"/>
        <v>110</v>
      </c>
      <c r="Q61" s="42">
        <f t="shared" si="17"/>
        <v>93</v>
      </c>
      <c r="R61" s="42">
        <f t="shared" si="17"/>
        <v>74</v>
      </c>
      <c r="S61" s="42">
        <f t="shared" si="17"/>
        <v>41</v>
      </c>
      <c r="T61" s="42">
        <f t="shared" si="17"/>
        <v>15</v>
      </c>
      <c r="U61" s="42">
        <f t="shared" si="17"/>
        <v>14</v>
      </c>
      <c r="V61" s="42">
        <f t="shared" si="17"/>
        <v>7</v>
      </c>
      <c r="W61" s="42">
        <f t="shared" si="17"/>
        <v>1</v>
      </c>
      <c r="X61" s="42">
        <f t="shared" si="17"/>
        <v>5</v>
      </c>
      <c r="Y61" s="42">
        <f t="shared" si="17"/>
        <v>2</v>
      </c>
      <c r="Z61" s="42">
        <f t="shared" si="17"/>
        <v>4</v>
      </c>
      <c r="AA61" s="42">
        <f t="shared" si="17"/>
        <v>21</v>
      </c>
      <c r="AB61" s="42">
        <f t="shared" si="17"/>
        <v>12</v>
      </c>
      <c r="AC61" s="42">
        <f t="shared" si="17"/>
        <v>22</v>
      </c>
      <c r="AD61" s="97" t="s">
        <v>1</v>
      </c>
      <c r="AE61" s="97"/>
      <c r="AF61" s="95"/>
    </row>
    <row r="62" spans="1:32">
      <c r="A62" s="98"/>
      <c r="B62" s="97" t="s">
        <v>170</v>
      </c>
      <c r="C62" s="97"/>
      <c r="D62" s="42">
        <f>SUM(D58+D61)</f>
        <v>1577</v>
      </c>
      <c r="E62" s="42">
        <f t="shared" ref="E62:AB62" si="18">SUM(E58+E61)</f>
        <v>0</v>
      </c>
      <c r="F62" s="42">
        <f t="shared" si="18"/>
        <v>119</v>
      </c>
      <c r="G62" s="42">
        <f t="shared" si="18"/>
        <v>78</v>
      </c>
      <c r="H62" s="42">
        <f t="shared" si="18"/>
        <v>88</v>
      </c>
      <c r="I62" s="42">
        <f t="shared" si="18"/>
        <v>98</v>
      </c>
      <c r="J62" s="42">
        <f t="shared" si="18"/>
        <v>98</v>
      </c>
      <c r="K62" s="42">
        <f t="shared" si="18"/>
        <v>99</v>
      </c>
      <c r="L62" s="42">
        <f t="shared" si="18"/>
        <v>134</v>
      </c>
      <c r="M62" s="42">
        <f t="shared" si="18"/>
        <v>129</v>
      </c>
      <c r="N62" s="42">
        <f t="shared" si="18"/>
        <v>131</v>
      </c>
      <c r="O62" s="42">
        <f t="shared" si="18"/>
        <v>117</v>
      </c>
      <c r="P62" s="42">
        <f t="shared" si="18"/>
        <v>119</v>
      </c>
      <c r="Q62" s="42">
        <f t="shared" si="18"/>
        <v>99</v>
      </c>
      <c r="R62" s="42">
        <f t="shared" si="18"/>
        <v>86</v>
      </c>
      <c r="S62" s="42">
        <f t="shared" si="18"/>
        <v>46</v>
      </c>
      <c r="T62" s="42">
        <f t="shared" si="18"/>
        <v>24</v>
      </c>
      <c r="U62" s="42">
        <f t="shared" si="18"/>
        <v>18</v>
      </c>
      <c r="V62" s="42">
        <f t="shared" si="18"/>
        <v>9</v>
      </c>
      <c r="W62" s="42">
        <f t="shared" si="18"/>
        <v>1</v>
      </c>
      <c r="X62" s="42">
        <f t="shared" si="18"/>
        <v>5</v>
      </c>
      <c r="Y62" s="42">
        <f t="shared" si="18"/>
        <v>2</v>
      </c>
      <c r="Z62" s="42">
        <f t="shared" si="18"/>
        <v>4</v>
      </c>
      <c r="AA62" s="42">
        <f t="shared" si="18"/>
        <v>24</v>
      </c>
      <c r="AB62" s="42">
        <f t="shared" si="18"/>
        <v>16</v>
      </c>
      <c r="AC62" s="42">
        <f>SUM(AC58+AC61)</f>
        <v>33</v>
      </c>
      <c r="AD62" s="97" t="s">
        <v>1</v>
      </c>
      <c r="AE62" s="97"/>
      <c r="AF62" s="95"/>
    </row>
    <row r="63" spans="1:32" ht="15.75" customHeight="1">
      <c r="A63" s="106" t="s">
        <v>139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</row>
    <row r="64" spans="1:32" ht="19.5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</row>
    <row r="65" spans="1:32" ht="27" customHeight="1">
      <c r="A65" s="102" t="s">
        <v>140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</row>
    <row r="66" spans="1:32" ht="15.75" customHeight="1">
      <c r="A66" s="102" t="s">
        <v>182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</row>
    <row r="67" spans="1:32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</row>
    <row r="68" spans="1:32">
      <c r="A68" s="58"/>
      <c r="B68" s="58"/>
      <c r="C68" s="58"/>
      <c r="D68" s="94" t="s">
        <v>142</v>
      </c>
      <c r="E68" s="94" t="s">
        <v>27</v>
      </c>
      <c r="F68" s="101" t="s">
        <v>26</v>
      </c>
      <c r="G68" s="101">
        <v>80</v>
      </c>
      <c r="H68" s="101">
        <v>75</v>
      </c>
      <c r="I68" s="101">
        <v>70</v>
      </c>
      <c r="J68" s="101">
        <v>65</v>
      </c>
      <c r="K68" s="101">
        <v>60</v>
      </c>
      <c r="L68" s="101">
        <v>55</v>
      </c>
      <c r="M68" s="101">
        <v>50</v>
      </c>
      <c r="N68" s="101">
        <v>45</v>
      </c>
      <c r="O68" s="101">
        <v>40</v>
      </c>
      <c r="P68" s="101">
        <v>35</v>
      </c>
      <c r="Q68" s="101">
        <v>30</v>
      </c>
      <c r="R68" s="101">
        <v>25</v>
      </c>
      <c r="S68" s="101">
        <v>20</v>
      </c>
      <c r="T68" s="101">
        <v>15</v>
      </c>
      <c r="U68" s="101">
        <v>10</v>
      </c>
      <c r="V68" s="101" t="s">
        <v>144</v>
      </c>
      <c r="W68" s="101" t="s">
        <v>145</v>
      </c>
      <c r="X68" s="101" t="s">
        <v>146</v>
      </c>
      <c r="Y68" s="101" t="s">
        <v>147</v>
      </c>
      <c r="Z68" s="101" t="s">
        <v>148</v>
      </c>
      <c r="AA68" s="94" t="s">
        <v>183</v>
      </c>
      <c r="AB68" s="99" t="s">
        <v>150</v>
      </c>
      <c r="AC68" s="99" t="s">
        <v>151</v>
      </c>
      <c r="AD68" s="58"/>
      <c r="AE68" s="58"/>
      <c r="AF68" s="58"/>
    </row>
    <row r="69" spans="1:32">
      <c r="A69" s="94" t="s">
        <v>152</v>
      </c>
      <c r="B69" s="58"/>
      <c r="C69" s="58"/>
      <c r="D69" s="94"/>
      <c r="E69" s="94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94"/>
      <c r="AB69" s="99"/>
      <c r="AC69" s="99"/>
      <c r="AD69" s="58" t="s">
        <v>28</v>
      </c>
      <c r="AE69" s="58" t="s">
        <v>28</v>
      </c>
      <c r="AF69" s="94" t="s">
        <v>153</v>
      </c>
    </row>
    <row r="70" spans="1:32" ht="15.75">
      <c r="A70" s="94"/>
      <c r="B70" s="58"/>
      <c r="C70" s="58"/>
      <c r="D70" s="59" t="s">
        <v>1</v>
      </c>
      <c r="E70" s="94" t="s">
        <v>184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94" t="s">
        <v>154</v>
      </c>
      <c r="AB70" s="100" t="s">
        <v>155</v>
      </c>
      <c r="AC70" s="94" t="s">
        <v>155</v>
      </c>
      <c r="AD70" s="58"/>
      <c r="AE70" s="58"/>
      <c r="AF70" s="94"/>
    </row>
    <row r="71" spans="1:32">
      <c r="A71" s="94"/>
      <c r="B71" s="60" t="s">
        <v>156</v>
      </c>
      <c r="C71" s="60" t="s">
        <v>157</v>
      </c>
      <c r="D71" s="61" t="s">
        <v>28</v>
      </c>
      <c r="E71" s="94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94"/>
      <c r="AB71" s="100"/>
      <c r="AC71" s="94"/>
      <c r="AD71" s="62" t="s">
        <v>158</v>
      </c>
      <c r="AE71" s="62" t="s">
        <v>159</v>
      </c>
      <c r="AF71" s="94"/>
    </row>
    <row r="72" spans="1:32">
      <c r="A72" s="98" t="s">
        <v>37</v>
      </c>
      <c r="B72" s="93" t="s">
        <v>161</v>
      </c>
      <c r="C72" s="25" t="s">
        <v>162</v>
      </c>
      <c r="D72" s="43">
        <f>SUM(E72:AC72)</f>
        <v>35</v>
      </c>
      <c r="E72" s="43">
        <f>[1]Ajman!E373</f>
        <v>0</v>
      </c>
      <c r="F72" s="43">
        <f>[1]Ajman!F373</f>
        <v>3</v>
      </c>
      <c r="G72" s="43">
        <f>[1]Ajman!G373</f>
        <v>3</v>
      </c>
      <c r="H72" s="43">
        <f>[1]Ajman!H373</f>
        <v>4</v>
      </c>
      <c r="I72" s="43">
        <f>[1]Ajman!I373</f>
        <v>1</v>
      </c>
      <c r="J72" s="43">
        <f>[1]Ajman!J373</f>
        <v>0</v>
      </c>
      <c r="K72" s="43">
        <f>[1]Ajman!K373</f>
        <v>2</v>
      </c>
      <c r="L72" s="43">
        <f>[1]Ajman!L373</f>
        <v>2</v>
      </c>
      <c r="M72" s="43">
        <f>[1]Ajman!M373</f>
        <v>3</v>
      </c>
      <c r="N72" s="43">
        <f>[1]Ajman!N373</f>
        <v>0</v>
      </c>
      <c r="O72" s="43">
        <f>[1]Ajman!O373</f>
        <v>1</v>
      </c>
      <c r="P72" s="43">
        <f>[1]Ajman!P373</f>
        <v>3</v>
      </c>
      <c r="Q72" s="43">
        <f>[1]Ajman!Q373</f>
        <v>1</v>
      </c>
      <c r="R72" s="43">
        <f>[1]Ajman!R373</f>
        <v>4</v>
      </c>
      <c r="S72" s="43">
        <f>[1]Ajman!S373</f>
        <v>1</v>
      </c>
      <c r="T72" s="43">
        <f>[1]Ajman!T373</f>
        <v>2</v>
      </c>
      <c r="U72" s="43">
        <f>[1]Ajman!U373</f>
        <v>0</v>
      </c>
      <c r="V72" s="43">
        <f>[1]Ajman!V373</f>
        <v>1</v>
      </c>
      <c r="W72" s="43">
        <f>[1]Ajman!W373</f>
        <v>0</v>
      </c>
      <c r="X72" s="43">
        <f>[1]Ajman!X373</f>
        <v>0</v>
      </c>
      <c r="Y72" s="43">
        <f>[1]Ajman!Y373</f>
        <v>0</v>
      </c>
      <c r="Z72" s="43">
        <f>[1]Ajman!Z373</f>
        <v>0</v>
      </c>
      <c r="AA72" s="43">
        <f>[1]Ajman!AA373</f>
        <v>1</v>
      </c>
      <c r="AB72" s="43">
        <f>[1]Ajman!AB373</f>
        <v>0</v>
      </c>
      <c r="AC72" s="43">
        <f>[1]Ajman!AC373</f>
        <v>3</v>
      </c>
      <c r="AD72" s="25" t="s">
        <v>163</v>
      </c>
      <c r="AE72" s="93" t="s">
        <v>164</v>
      </c>
      <c r="AF72" s="95" t="s">
        <v>185</v>
      </c>
    </row>
    <row r="73" spans="1:32">
      <c r="A73" s="98"/>
      <c r="B73" s="93"/>
      <c r="C73" s="25" t="s">
        <v>166</v>
      </c>
      <c r="D73" s="43">
        <f>SUM(E73:AC73)</f>
        <v>23</v>
      </c>
      <c r="E73" s="43">
        <f>[1]Ajman!E374</f>
        <v>0</v>
      </c>
      <c r="F73" s="43">
        <f>[1]Ajman!F374</f>
        <v>6</v>
      </c>
      <c r="G73" s="43">
        <f>[1]Ajman!G374</f>
        <v>2</v>
      </c>
      <c r="H73" s="43">
        <f>[1]Ajman!H374</f>
        <v>2</v>
      </c>
      <c r="I73" s="43">
        <f>[1]Ajman!I374</f>
        <v>4</v>
      </c>
      <c r="J73" s="43">
        <f>[1]Ajman!J374</f>
        <v>1</v>
      </c>
      <c r="K73" s="43">
        <f>[1]Ajman!K374</f>
        <v>4</v>
      </c>
      <c r="L73" s="43">
        <f>[1]Ajman!L374</f>
        <v>0</v>
      </c>
      <c r="M73" s="43">
        <f>[1]Ajman!M374</f>
        <v>0</v>
      </c>
      <c r="N73" s="43">
        <f>[1]Ajman!N374</f>
        <v>0</v>
      </c>
      <c r="O73" s="43">
        <f>[1]Ajman!O374</f>
        <v>1</v>
      </c>
      <c r="P73" s="43">
        <f>[1]Ajman!P374</f>
        <v>0</v>
      </c>
      <c r="Q73" s="43">
        <f>[1]Ajman!Q374</f>
        <v>0</v>
      </c>
      <c r="R73" s="43">
        <f>[1]Ajman!R374</f>
        <v>0</v>
      </c>
      <c r="S73" s="43">
        <f>[1]Ajman!S374</f>
        <v>0</v>
      </c>
      <c r="T73" s="43">
        <f>[1]Ajman!T374</f>
        <v>0</v>
      </c>
      <c r="U73" s="43">
        <f>[1]Ajman!U374</f>
        <v>1</v>
      </c>
      <c r="V73" s="43">
        <f>[1]Ajman!V374</f>
        <v>0</v>
      </c>
      <c r="W73" s="43">
        <f>[1]Ajman!W374</f>
        <v>0</v>
      </c>
      <c r="X73" s="43">
        <f>[1]Ajman!X374</f>
        <v>0</v>
      </c>
      <c r="Y73" s="43">
        <f>[1]Ajman!Y374</f>
        <v>0</v>
      </c>
      <c r="Z73" s="43">
        <f>[1]Ajman!Z374</f>
        <v>0</v>
      </c>
      <c r="AA73" s="43">
        <f>[1]Ajman!AA374</f>
        <v>0</v>
      </c>
      <c r="AB73" s="43">
        <f>[1]Ajman!AB374</f>
        <v>1</v>
      </c>
      <c r="AC73" s="43">
        <f>[1]Ajman!AC374</f>
        <v>1</v>
      </c>
      <c r="AD73" s="25" t="s">
        <v>167</v>
      </c>
      <c r="AE73" s="93"/>
      <c r="AF73" s="95"/>
    </row>
    <row r="74" spans="1:32">
      <c r="A74" s="98"/>
      <c r="B74" s="96" t="s">
        <v>170</v>
      </c>
      <c r="C74" s="96"/>
      <c r="D74" s="42">
        <f t="shared" ref="D74:AC74" si="19">D72+D73</f>
        <v>58</v>
      </c>
      <c r="E74" s="42">
        <f t="shared" si="19"/>
        <v>0</v>
      </c>
      <c r="F74" s="42">
        <f t="shared" si="19"/>
        <v>9</v>
      </c>
      <c r="G74" s="42">
        <f t="shared" si="19"/>
        <v>5</v>
      </c>
      <c r="H74" s="42">
        <f t="shared" si="19"/>
        <v>6</v>
      </c>
      <c r="I74" s="42">
        <f t="shared" si="19"/>
        <v>5</v>
      </c>
      <c r="J74" s="42">
        <f t="shared" si="19"/>
        <v>1</v>
      </c>
      <c r="K74" s="42">
        <f t="shared" si="19"/>
        <v>6</v>
      </c>
      <c r="L74" s="42">
        <f t="shared" si="19"/>
        <v>2</v>
      </c>
      <c r="M74" s="42">
        <f t="shared" si="19"/>
        <v>3</v>
      </c>
      <c r="N74" s="42">
        <f t="shared" si="19"/>
        <v>0</v>
      </c>
      <c r="O74" s="42">
        <f t="shared" si="19"/>
        <v>2</v>
      </c>
      <c r="P74" s="42">
        <f t="shared" si="19"/>
        <v>3</v>
      </c>
      <c r="Q74" s="42">
        <f t="shared" si="19"/>
        <v>1</v>
      </c>
      <c r="R74" s="42">
        <f t="shared" si="19"/>
        <v>4</v>
      </c>
      <c r="S74" s="42">
        <f t="shared" si="19"/>
        <v>1</v>
      </c>
      <c r="T74" s="42">
        <f t="shared" si="19"/>
        <v>2</v>
      </c>
      <c r="U74" s="42">
        <f t="shared" si="19"/>
        <v>1</v>
      </c>
      <c r="V74" s="42">
        <f t="shared" si="19"/>
        <v>1</v>
      </c>
      <c r="W74" s="42">
        <f t="shared" si="19"/>
        <v>0</v>
      </c>
      <c r="X74" s="42">
        <f t="shared" si="19"/>
        <v>0</v>
      </c>
      <c r="Y74" s="42">
        <f t="shared" si="19"/>
        <v>0</v>
      </c>
      <c r="Z74" s="42">
        <f t="shared" si="19"/>
        <v>0</v>
      </c>
      <c r="AA74" s="42">
        <f t="shared" si="19"/>
        <v>1</v>
      </c>
      <c r="AB74" s="42">
        <f t="shared" si="19"/>
        <v>1</v>
      </c>
      <c r="AC74" s="42">
        <f t="shared" si="19"/>
        <v>4</v>
      </c>
      <c r="AD74" s="97" t="s">
        <v>1</v>
      </c>
      <c r="AE74" s="97"/>
      <c r="AF74" s="95"/>
    </row>
    <row r="75" spans="1:32">
      <c r="A75" s="98"/>
      <c r="B75" s="26" t="s">
        <v>171</v>
      </c>
      <c r="C75" s="25" t="s">
        <v>162</v>
      </c>
      <c r="D75" s="43">
        <f>SUM(E75:AC75)</f>
        <v>353</v>
      </c>
      <c r="E75" s="43">
        <f>[1]Ajman!E377</f>
        <v>0</v>
      </c>
      <c r="F75" s="43">
        <f>[1]Ajman!F377</f>
        <v>11</v>
      </c>
      <c r="G75" s="43">
        <f>[1]Ajman!G377</f>
        <v>8</v>
      </c>
      <c r="H75" s="43">
        <f>[1]Ajman!H377</f>
        <v>9</v>
      </c>
      <c r="I75" s="43">
        <f>[1]Ajman!I377</f>
        <v>13</v>
      </c>
      <c r="J75" s="43">
        <f>[1]Ajman!J377</f>
        <v>22</v>
      </c>
      <c r="K75" s="43">
        <f>[1]Ajman!K377</f>
        <v>22</v>
      </c>
      <c r="L75" s="43">
        <f>[1]Ajman!L377</f>
        <v>27</v>
      </c>
      <c r="M75" s="43">
        <f>[1]Ajman!M377</f>
        <v>44</v>
      </c>
      <c r="N75" s="43">
        <f>[1]Ajman!N377</f>
        <v>48</v>
      </c>
      <c r="O75" s="43">
        <f>[1]Ajman!O377</f>
        <v>30</v>
      </c>
      <c r="P75" s="43">
        <f>[1]Ajman!P377</f>
        <v>24</v>
      </c>
      <c r="Q75" s="43">
        <f>[1]Ajman!Q377</f>
        <v>31</v>
      </c>
      <c r="R75" s="43">
        <f>[1]Ajman!R377</f>
        <v>21</v>
      </c>
      <c r="S75" s="43">
        <f>[1]Ajman!S377</f>
        <v>14</v>
      </c>
      <c r="T75" s="43">
        <f>[1]Ajman!T377</f>
        <v>5</v>
      </c>
      <c r="U75" s="43">
        <f>[1]Ajman!U377</f>
        <v>0</v>
      </c>
      <c r="V75" s="43">
        <f>[1]Ajman!V377</f>
        <v>2</v>
      </c>
      <c r="W75" s="43">
        <f>[1]Ajman!W377</f>
        <v>0</v>
      </c>
      <c r="X75" s="43">
        <f>[1]Ajman!X377</f>
        <v>0</v>
      </c>
      <c r="Y75" s="43">
        <f>[1]Ajman!Y377</f>
        <v>0</v>
      </c>
      <c r="Z75" s="43">
        <f>[1]Ajman!Z377</f>
        <v>0</v>
      </c>
      <c r="AA75" s="43">
        <f>[1]Ajman!AA377</f>
        <v>8</v>
      </c>
      <c r="AB75" s="43">
        <f>[1]Ajman!AB377</f>
        <v>1</v>
      </c>
      <c r="AC75" s="43">
        <f>[1]Ajman!AC377</f>
        <v>13</v>
      </c>
      <c r="AD75" s="25" t="s">
        <v>163</v>
      </c>
      <c r="AE75" s="93" t="s">
        <v>172</v>
      </c>
      <c r="AF75" s="95"/>
    </row>
    <row r="76" spans="1:32">
      <c r="A76" s="98"/>
      <c r="B76" s="27" t="s">
        <v>161</v>
      </c>
      <c r="C76" s="25" t="s">
        <v>166</v>
      </c>
      <c r="D76" s="43">
        <f>SUM(E76:AC76)</f>
        <v>103</v>
      </c>
      <c r="E76" s="43">
        <f>[1]Ajman!E378</f>
        <v>0</v>
      </c>
      <c r="F76" s="43">
        <f>[1]Ajman!F378</f>
        <v>9</v>
      </c>
      <c r="G76" s="43">
        <f>[1]Ajman!G378</f>
        <v>5</v>
      </c>
      <c r="H76" s="43">
        <f>[1]Ajman!H378</f>
        <v>6</v>
      </c>
      <c r="I76" s="43">
        <f>[1]Ajman!I378</f>
        <v>8</v>
      </c>
      <c r="J76" s="43">
        <f>[1]Ajman!J378</f>
        <v>12</v>
      </c>
      <c r="K76" s="43">
        <f>[1]Ajman!K378</f>
        <v>6</v>
      </c>
      <c r="L76" s="43">
        <f>[1]Ajman!L378</f>
        <v>5</v>
      </c>
      <c r="M76" s="43">
        <f>[1]Ajman!M378</f>
        <v>4</v>
      </c>
      <c r="N76" s="43">
        <f>[1]Ajman!N378</f>
        <v>3</v>
      </c>
      <c r="O76" s="43">
        <f>[1]Ajman!O378</f>
        <v>4</v>
      </c>
      <c r="P76" s="43">
        <f>[1]Ajman!P378</f>
        <v>6</v>
      </c>
      <c r="Q76" s="43">
        <f>[1]Ajman!Q378</f>
        <v>9</v>
      </c>
      <c r="R76" s="43">
        <f>[1]Ajman!R378</f>
        <v>4</v>
      </c>
      <c r="S76" s="43">
        <f>[1]Ajman!S378</f>
        <v>2</v>
      </c>
      <c r="T76" s="43">
        <f>[1]Ajman!T378</f>
        <v>2</v>
      </c>
      <c r="U76" s="43">
        <f>[1]Ajman!U378</f>
        <v>2</v>
      </c>
      <c r="V76" s="43">
        <f>[1]Ajman!V378</f>
        <v>1</v>
      </c>
      <c r="W76" s="43">
        <f>[1]Ajman!W378</f>
        <v>0</v>
      </c>
      <c r="X76" s="43">
        <f>[1]Ajman!X378</f>
        <v>1</v>
      </c>
      <c r="Y76" s="43">
        <f>[1]Ajman!Y378</f>
        <v>1</v>
      </c>
      <c r="Z76" s="43">
        <f>[1]Ajman!Z378</f>
        <v>0</v>
      </c>
      <c r="AA76" s="43">
        <f>[1]Ajman!AA378</f>
        <v>4</v>
      </c>
      <c r="AB76" s="43">
        <f>[1]Ajman!AB378</f>
        <v>4</v>
      </c>
      <c r="AC76" s="43">
        <f>[1]Ajman!AC378</f>
        <v>5</v>
      </c>
      <c r="AD76" s="25" t="s">
        <v>167</v>
      </c>
      <c r="AE76" s="93"/>
      <c r="AF76" s="95"/>
    </row>
    <row r="77" spans="1:32">
      <c r="A77" s="98"/>
      <c r="B77" s="96" t="s">
        <v>170</v>
      </c>
      <c r="C77" s="96"/>
      <c r="D77" s="42">
        <f t="shared" ref="D77:AC77" si="20">SUM(D75:D76)</f>
        <v>456</v>
      </c>
      <c r="E77" s="42">
        <f t="shared" si="20"/>
        <v>0</v>
      </c>
      <c r="F77" s="42">
        <f t="shared" si="20"/>
        <v>20</v>
      </c>
      <c r="G77" s="42">
        <f t="shared" si="20"/>
        <v>13</v>
      </c>
      <c r="H77" s="42">
        <f t="shared" si="20"/>
        <v>15</v>
      </c>
      <c r="I77" s="42">
        <f t="shared" si="20"/>
        <v>21</v>
      </c>
      <c r="J77" s="42">
        <f t="shared" si="20"/>
        <v>34</v>
      </c>
      <c r="K77" s="42">
        <f t="shared" si="20"/>
        <v>28</v>
      </c>
      <c r="L77" s="42">
        <f t="shared" si="20"/>
        <v>32</v>
      </c>
      <c r="M77" s="42">
        <f t="shared" si="20"/>
        <v>48</v>
      </c>
      <c r="N77" s="42">
        <f t="shared" si="20"/>
        <v>51</v>
      </c>
      <c r="O77" s="42">
        <f t="shared" si="20"/>
        <v>34</v>
      </c>
      <c r="P77" s="42">
        <f t="shared" si="20"/>
        <v>30</v>
      </c>
      <c r="Q77" s="42">
        <f t="shared" si="20"/>
        <v>40</v>
      </c>
      <c r="R77" s="42">
        <f t="shared" si="20"/>
        <v>25</v>
      </c>
      <c r="S77" s="42">
        <f t="shared" si="20"/>
        <v>16</v>
      </c>
      <c r="T77" s="42">
        <f t="shared" si="20"/>
        <v>7</v>
      </c>
      <c r="U77" s="42">
        <f t="shared" si="20"/>
        <v>2</v>
      </c>
      <c r="V77" s="42">
        <f t="shared" si="20"/>
        <v>3</v>
      </c>
      <c r="W77" s="42">
        <f t="shared" si="20"/>
        <v>0</v>
      </c>
      <c r="X77" s="42">
        <f t="shared" si="20"/>
        <v>1</v>
      </c>
      <c r="Y77" s="42">
        <f t="shared" si="20"/>
        <v>1</v>
      </c>
      <c r="Z77" s="42">
        <f t="shared" si="20"/>
        <v>0</v>
      </c>
      <c r="AA77" s="42">
        <f t="shared" si="20"/>
        <v>12</v>
      </c>
      <c r="AB77" s="42">
        <f t="shared" si="20"/>
        <v>5</v>
      </c>
      <c r="AC77" s="42">
        <f t="shared" si="20"/>
        <v>18</v>
      </c>
      <c r="AD77" s="97" t="s">
        <v>1</v>
      </c>
      <c r="AE77" s="97"/>
      <c r="AF77" s="95"/>
    </row>
    <row r="78" spans="1:32">
      <c r="A78" s="98"/>
      <c r="B78" s="97" t="s">
        <v>170</v>
      </c>
      <c r="C78" s="97"/>
      <c r="D78" s="42">
        <f t="shared" ref="D78:AB78" si="21">SUM(D74+D77)</f>
        <v>514</v>
      </c>
      <c r="E78" s="42">
        <f t="shared" si="21"/>
        <v>0</v>
      </c>
      <c r="F78" s="42">
        <f t="shared" si="21"/>
        <v>29</v>
      </c>
      <c r="G78" s="42">
        <f t="shared" si="21"/>
        <v>18</v>
      </c>
      <c r="H78" s="42">
        <f t="shared" si="21"/>
        <v>21</v>
      </c>
      <c r="I78" s="42">
        <f t="shared" si="21"/>
        <v>26</v>
      </c>
      <c r="J78" s="42">
        <f t="shared" si="21"/>
        <v>35</v>
      </c>
      <c r="K78" s="42">
        <f t="shared" si="21"/>
        <v>34</v>
      </c>
      <c r="L78" s="42">
        <f t="shared" si="21"/>
        <v>34</v>
      </c>
      <c r="M78" s="42">
        <f t="shared" si="21"/>
        <v>51</v>
      </c>
      <c r="N78" s="42">
        <f t="shared" si="21"/>
        <v>51</v>
      </c>
      <c r="O78" s="42">
        <f t="shared" si="21"/>
        <v>36</v>
      </c>
      <c r="P78" s="42">
        <f t="shared" si="21"/>
        <v>33</v>
      </c>
      <c r="Q78" s="42">
        <f t="shared" si="21"/>
        <v>41</v>
      </c>
      <c r="R78" s="42">
        <f t="shared" si="21"/>
        <v>29</v>
      </c>
      <c r="S78" s="42">
        <f t="shared" si="21"/>
        <v>17</v>
      </c>
      <c r="T78" s="42">
        <f t="shared" si="21"/>
        <v>9</v>
      </c>
      <c r="U78" s="42">
        <f t="shared" si="21"/>
        <v>3</v>
      </c>
      <c r="V78" s="42">
        <f t="shared" si="21"/>
        <v>4</v>
      </c>
      <c r="W78" s="42">
        <f t="shared" si="21"/>
        <v>0</v>
      </c>
      <c r="X78" s="42">
        <f t="shared" si="21"/>
        <v>1</v>
      </c>
      <c r="Y78" s="42">
        <f t="shared" si="21"/>
        <v>1</v>
      </c>
      <c r="Z78" s="42">
        <f t="shared" si="21"/>
        <v>0</v>
      </c>
      <c r="AA78" s="42">
        <f t="shared" si="21"/>
        <v>13</v>
      </c>
      <c r="AB78" s="42">
        <f t="shared" si="21"/>
        <v>6</v>
      </c>
      <c r="AC78" s="42">
        <f>SUM(AC74+AC77)</f>
        <v>22</v>
      </c>
      <c r="AD78" s="97" t="s">
        <v>1</v>
      </c>
      <c r="AE78" s="97"/>
      <c r="AF78" s="95"/>
    </row>
    <row r="79" spans="1:32">
      <c r="A79" s="98" t="s">
        <v>186</v>
      </c>
      <c r="B79" s="93" t="s">
        <v>161</v>
      </c>
      <c r="C79" s="25" t="s">
        <v>162</v>
      </c>
      <c r="D79" s="43">
        <f>SUM(E79:AC79)</f>
        <v>25</v>
      </c>
      <c r="E79" s="43">
        <f>[1]UAQ!E373</f>
        <v>0</v>
      </c>
      <c r="F79" s="43">
        <f>[1]UAQ!F373</f>
        <v>6</v>
      </c>
      <c r="G79" s="43">
        <f>[1]UAQ!G373</f>
        <v>1</v>
      </c>
      <c r="H79" s="43">
        <f>[1]UAQ!H373</f>
        <v>4</v>
      </c>
      <c r="I79" s="43">
        <f>[1]UAQ!I373</f>
        <v>3</v>
      </c>
      <c r="J79" s="43">
        <f>[1]UAQ!J373</f>
        <v>1</v>
      </c>
      <c r="K79" s="43">
        <f>[1]UAQ!K373</f>
        <v>1</v>
      </c>
      <c r="L79" s="43">
        <f>[1]UAQ!L373</f>
        <v>0</v>
      </c>
      <c r="M79" s="43">
        <f>[1]UAQ!M373</f>
        <v>1</v>
      </c>
      <c r="N79" s="43">
        <f>[1]UAQ!N373</f>
        <v>0</v>
      </c>
      <c r="O79" s="43">
        <f>[1]UAQ!O373</f>
        <v>0</v>
      </c>
      <c r="P79" s="43">
        <f>[1]UAQ!P373</f>
        <v>0</v>
      </c>
      <c r="Q79" s="43">
        <f>[1]UAQ!Q373</f>
        <v>1</v>
      </c>
      <c r="R79" s="43">
        <f>[1]UAQ!R373</f>
        <v>2</v>
      </c>
      <c r="S79" s="43">
        <f>[1]UAQ!S373</f>
        <v>2</v>
      </c>
      <c r="T79" s="43">
        <f>[1]UAQ!T373</f>
        <v>0</v>
      </c>
      <c r="U79" s="43">
        <f>[1]UAQ!U373</f>
        <v>0</v>
      </c>
      <c r="V79" s="43">
        <f>[1]UAQ!V373</f>
        <v>0</v>
      </c>
      <c r="W79" s="43">
        <f>[1]UAQ!W373</f>
        <v>0</v>
      </c>
      <c r="X79" s="43">
        <f>[1]UAQ!X373</f>
        <v>0</v>
      </c>
      <c r="Y79" s="43">
        <f>[1]UAQ!Y373</f>
        <v>0</v>
      </c>
      <c r="Z79" s="43">
        <f>[1]UAQ!Z373</f>
        <v>0</v>
      </c>
      <c r="AA79" s="43">
        <f>[1]UAQ!AA373</f>
        <v>1</v>
      </c>
      <c r="AB79" s="43">
        <f>[1]UAQ!AB373</f>
        <v>0</v>
      </c>
      <c r="AC79" s="43">
        <f>[1]UAQ!AC373</f>
        <v>2</v>
      </c>
      <c r="AD79" s="25" t="s">
        <v>163</v>
      </c>
      <c r="AE79" s="93" t="s">
        <v>164</v>
      </c>
      <c r="AF79" s="95" t="s">
        <v>187</v>
      </c>
    </row>
    <row r="80" spans="1:32">
      <c r="A80" s="98"/>
      <c r="B80" s="93"/>
      <c r="C80" s="25" t="s">
        <v>166</v>
      </c>
      <c r="D80" s="43">
        <f>SUM(E80:AC80)</f>
        <v>13</v>
      </c>
      <c r="E80" s="43">
        <f>[1]UAQ!E374</f>
        <v>0</v>
      </c>
      <c r="F80" s="43">
        <f>[1]UAQ!F374</f>
        <v>2</v>
      </c>
      <c r="G80" s="43">
        <f>[1]UAQ!G374</f>
        <v>3</v>
      </c>
      <c r="H80" s="43">
        <f>[1]UAQ!H374</f>
        <v>6</v>
      </c>
      <c r="I80" s="43">
        <f>[1]UAQ!I374</f>
        <v>2</v>
      </c>
      <c r="J80" s="43">
        <f>[1]UAQ!J374</f>
        <v>0</v>
      </c>
      <c r="K80" s="43">
        <f>[1]UAQ!K374</f>
        <v>0</v>
      </c>
      <c r="L80" s="43">
        <f>[1]UAQ!L374</f>
        <v>0</v>
      </c>
      <c r="M80" s="43">
        <f>[1]UAQ!M374</f>
        <v>0</v>
      </c>
      <c r="N80" s="43">
        <f>[1]UAQ!N374</f>
        <v>0</v>
      </c>
      <c r="O80" s="43">
        <f>[1]UAQ!O374</f>
        <v>0</v>
      </c>
      <c r="P80" s="43">
        <f>[1]UAQ!P374</f>
        <v>0</v>
      </c>
      <c r="Q80" s="43">
        <f>[1]UAQ!Q374</f>
        <v>0</v>
      </c>
      <c r="R80" s="43">
        <f>[1]UAQ!R374</f>
        <v>0</v>
      </c>
      <c r="S80" s="43">
        <f>[1]UAQ!S374</f>
        <v>0</v>
      </c>
      <c r="T80" s="43">
        <f>[1]UAQ!T374</f>
        <v>0</v>
      </c>
      <c r="U80" s="43">
        <f>[1]UAQ!U374</f>
        <v>0</v>
      </c>
      <c r="V80" s="43">
        <f>[1]UAQ!V374</f>
        <v>0</v>
      </c>
      <c r="W80" s="43">
        <f>[1]UAQ!W374</f>
        <v>0</v>
      </c>
      <c r="X80" s="43">
        <f>[1]UAQ!X374</f>
        <v>0</v>
      </c>
      <c r="Y80" s="43">
        <f>[1]UAQ!Y374</f>
        <v>0</v>
      </c>
      <c r="Z80" s="43">
        <f>[1]UAQ!Z374</f>
        <v>0</v>
      </c>
      <c r="AA80" s="43">
        <f>[1]UAQ!AA374</f>
        <v>0</v>
      </c>
      <c r="AB80" s="43">
        <f>[1]UAQ!AB374</f>
        <v>0</v>
      </c>
      <c r="AC80" s="43">
        <f>[1]UAQ!AC374</f>
        <v>0</v>
      </c>
      <c r="AD80" s="25" t="s">
        <v>167</v>
      </c>
      <c r="AE80" s="93"/>
      <c r="AF80" s="95"/>
    </row>
    <row r="81" spans="1:32">
      <c r="A81" s="98"/>
      <c r="B81" s="96" t="s">
        <v>170</v>
      </c>
      <c r="C81" s="96"/>
      <c r="D81" s="42">
        <f t="shared" ref="D81:AC81" si="22">D79+D80</f>
        <v>38</v>
      </c>
      <c r="E81" s="42">
        <f t="shared" si="22"/>
        <v>0</v>
      </c>
      <c r="F81" s="42">
        <f t="shared" si="22"/>
        <v>8</v>
      </c>
      <c r="G81" s="42">
        <f t="shared" si="22"/>
        <v>4</v>
      </c>
      <c r="H81" s="42">
        <f t="shared" si="22"/>
        <v>10</v>
      </c>
      <c r="I81" s="42">
        <f t="shared" si="22"/>
        <v>5</v>
      </c>
      <c r="J81" s="42">
        <f t="shared" si="22"/>
        <v>1</v>
      </c>
      <c r="K81" s="42">
        <f t="shared" si="22"/>
        <v>1</v>
      </c>
      <c r="L81" s="42">
        <f t="shared" si="22"/>
        <v>0</v>
      </c>
      <c r="M81" s="42">
        <f t="shared" si="22"/>
        <v>1</v>
      </c>
      <c r="N81" s="42">
        <f t="shared" si="22"/>
        <v>0</v>
      </c>
      <c r="O81" s="42">
        <f t="shared" si="22"/>
        <v>0</v>
      </c>
      <c r="P81" s="42">
        <f t="shared" si="22"/>
        <v>0</v>
      </c>
      <c r="Q81" s="42">
        <f t="shared" si="22"/>
        <v>1</v>
      </c>
      <c r="R81" s="42">
        <f t="shared" si="22"/>
        <v>2</v>
      </c>
      <c r="S81" s="42">
        <f t="shared" si="22"/>
        <v>2</v>
      </c>
      <c r="T81" s="42">
        <f t="shared" si="22"/>
        <v>0</v>
      </c>
      <c r="U81" s="42">
        <f t="shared" si="22"/>
        <v>0</v>
      </c>
      <c r="V81" s="42">
        <f t="shared" si="22"/>
        <v>0</v>
      </c>
      <c r="W81" s="42">
        <f t="shared" si="22"/>
        <v>0</v>
      </c>
      <c r="X81" s="42">
        <f t="shared" si="22"/>
        <v>0</v>
      </c>
      <c r="Y81" s="42">
        <f t="shared" si="22"/>
        <v>0</v>
      </c>
      <c r="Z81" s="42">
        <f t="shared" si="22"/>
        <v>0</v>
      </c>
      <c r="AA81" s="42">
        <f t="shared" si="22"/>
        <v>1</v>
      </c>
      <c r="AB81" s="42">
        <f t="shared" si="22"/>
        <v>0</v>
      </c>
      <c r="AC81" s="42">
        <f t="shared" si="22"/>
        <v>2</v>
      </c>
      <c r="AD81" s="97" t="s">
        <v>1</v>
      </c>
      <c r="AE81" s="97"/>
      <c r="AF81" s="95"/>
    </row>
    <row r="82" spans="1:32">
      <c r="A82" s="98"/>
      <c r="B82" s="26" t="s">
        <v>171</v>
      </c>
      <c r="C82" s="25" t="s">
        <v>162</v>
      </c>
      <c r="D82" s="43">
        <f>SUM(E82:AC82)</f>
        <v>73</v>
      </c>
      <c r="E82" s="43">
        <f>[1]UAQ!E377</f>
        <v>0</v>
      </c>
      <c r="F82" s="43">
        <f>[1]UAQ!F377</f>
        <v>3</v>
      </c>
      <c r="G82" s="43">
        <f>[1]UAQ!G377</f>
        <v>3</v>
      </c>
      <c r="H82" s="43">
        <f>[1]UAQ!H377</f>
        <v>0</v>
      </c>
      <c r="I82" s="43">
        <f>[1]UAQ!I377</f>
        <v>2</v>
      </c>
      <c r="J82" s="43">
        <f>[1]UAQ!J377</f>
        <v>4</v>
      </c>
      <c r="K82" s="43">
        <f>[1]UAQ!K377</f>
        <v>4</v>
      </c>
      <c r="L82" s="43">
        <f>[1]UAQ!L377</f>
        <v>8</v>
      </c>
      <c r="M82" s="43">
        <f>[1]UAQ!M377</f>
        <v>10</v>
      </c>
      <c r="N82" s="43">
        <f>[1]UAQ!N377</f>
        <v>4</v>
      </c>
      <c r="O82" s="43">
        <f>[1]UAQ!O377</f>
        <v>3</v>
      </c>
      <c r="P82" s="43">
        <f>[1]UAQ!P377</f>
        <v>10</v>
      </c>
      <c r="Q82" s="43">
        <f>[1]UAQ!Q377</f>
        <v>1</v>
      </c>
      <c r="R82" s="43">
        <f>[1]UAQ!R377</f>
        <v>10</v>
      </c>
      <c r="S82" s="43">
        <f>[1]UAQ!S377</f>
        <v>8</v>
      </c>
      <c r="T82" s="43">
        <f>[1]UAQ!T377</f>
        <v>0</v>
      </c>
      <c r="U82" s="43">
        <f>[1]UAQ!U377</f>
        <v>0</v>
      </c>
      <c r="V82" s="43">
        <f>[1]UAQ!V377</f>
        <v>1</v>
      </c>
      <c r="W82" s="43">
        <f>[1]UAQ!W377</f>
        <v>0</v>
      </c>
      <c r="X82" s="43">
        <f>[1]UAQ!X377</f>
        <v>0</v>
      </c>
      <c r="Y82" s="43">
        <f>[1]UAQ!Y377</f>
        <v>0</v>
      </c>
      <c r="Z82" s="43">
        <f>[1]UAQ!Z377</f>
        <v>1</v>
      </c>
      <c r="AA82" s="43">
        <f>[1]UAQ!AA377</f>
        <v>0</v>
      </c>
      <c r="AB82" s="43">
        <f>[1]UAQ!AB377</f>
        <v>1</v>
      </c>
      <c r="AC82" s="43">
        <f>[1]UAQ!AC377</f>
        <v>0</v>
      </c>
      <c r="AD82" s="25" t="s">
        <v>163</v>
      </c>
      <c r="AE82" s="93" t="s">
        <v>172</v>
      </c>
      <c r="AF82" s="95"/>
    </row>
    <row r="83" spans="1:32">
      <c r="A83" s="98"/>
      <c r="B83" s="27" t="s">
        <v>161</v>
      </c>
      <c r="C83" s="25" t="s">
        <v>166</v>
      </c>
      <c r="D83" s="43">
        <f>SUM(E83:AC83)</f>
        <v>17</v>
      </c>
      <c r="E83" s="43">
        <f>[1]UAQ!E378</f>
        <v>0</v>
      </c>
      <c r="F83" s="43">
        <f>[1]UAQ!F378</f>
        <v>1</v>
      </c>
      <c r="G83" s="43">
        <f>[1]UAQ!G378</f>
        <v>2</v>
      </c>
      <c r="H83" s="43">
        <f>[1]UAQ!H378</f>
        <v>1</v>
      </c>
      <c r="I83" s="43">
        <f>[1]UAQ!I378</f>
        <v>1</v>
      </c>
      <c r="J83" s="43">
        <f>[1]UAQ!J378</f>
        <v>3</v>
      </c>
      <c r="K83" s="43">
        <f>[1]UAQ!K378</f>
        <v>3</v>
      </c>
      <c r="L83" s="43">
        <f>[1]UAQ!L378</f>
        <v>0</v>
      </c>
      <c r="M83" s="43">
        <f>[1]UAQ!M378</f>
        <v>0</v>
      </c>
      <c r="N83" s="43">
        <f>[1]UAQ!N378</f>
        <v>2</v>
      </c>
      <c r="O83" s="43">
        <f>[1]UAQ!O378</f>
        <v>0</v>
      </c>
      <c r="P83" s="43">
        <f>[1]UAQ!P378</f>
        <v>0</v>
      </c>
      <c r="Q83" s="43">
        <f>[1]UAQ!Q378</f>
        <v>1</v>
      </c>
      <c r="R83" s="43">
        <f>[1]UAQ!R378</f>
        <v>0</v>
      </c>
      <c r="S83" s="43">
        <f>[1]UAQ!S378</f>
        <v>0</v>
      </c>
      <c r="T83" s="43">
        <f>[1]UAQ!T378</f>
        <v>1</v>
      </c>
      <c r="U83" s="43">
        <f>[1]UAQ!U378</f>
        <v>1</v>
      </c>
      <c r="V83" s="43">
        <f>[1]UAQ!V378</f>
        <v>0</v>
      </c>
      <c r="W83" s="43">
        <f>[1]UAQ!W378</f>
        <v>0</v>
      </c>
      <c r="X83" s="43">
        <f>[1]UAQ!X378</f>
        <v>0</v>
      </c>
      <c r="Y83" s="43">
        <f>[1]UAQ!Y378</f>
        <v>0</v>
      </c>
      <c r="Z83" s="43">
        <f>[1]UAQ!Z378</f>
        <v>1</v>
      </c>
      <c r="AA83" s="43">
        <f>[1]UAQ!AA378</f>
        <v>0</v>
      </c>
      <c r="AB83" s="43">
        <f>[1]UAQ!AB378</f>
        <v>0</v>
      </c>
      <c r="AC83" s="43">
        <f>[1]UAQ!AC378</f>
        <v>0</v>
      </c>
      <c r="AD83" s="25" t="s">
        <v>167</v>
      </c>
      <c r="AE83" s="93"/>
      <c r="AF83" s="95"/>
    </row>
    <row r="84" spans="1:32">
      <c r="A84" s="98"/>
      <c r="B84" s="96" t="s">
        <v>170</v>
      </c>
      <c r="C84" s="96"/>
      <c r="D84" s="42">
        <f t="shared" ref="D84:AC84" si="23">SUM(D82:D83)</f>
        <v>90</v>
      </c>
      <c r="E84" s="42">
        <f t="shared" si="23"/>
        <v>0</v>
      </c>
      <c r="F84" s="42">
        <f t="shared" si="23"/>
        <v>4</v>
      </c>
      <c r="G84" s="42">
        <f t="shared" si="23"/>
        <v>5</v>
      </c>
      <c r="H84" s="42">
        <f t="shared" si="23"/>
        <v>1</v>
      </c>
      <c r="I84" s="42">
        <f t="shared" si="23"/>
        <v>3</v>
      </c>
      <c r="J84" s="42">
        <f t="shared" si="23"/>
        <v>7</v>
      </c>
      <c r="K84" s="42">
        <f t="shared" si="23"/>
        <v>7</v>
      </c>
      <c r="L84" s="42">
        <f t="shared" si="23"/>
        <v>8</v>
      </c>
      <c r="M84" s="42">
        <f t="shared" si="23"/>
        <v>10</v>
      </c>
      <c r="N84" s="42">
        <f t="shared" si="23"/>
        <v>6</v>
      </c>
      <c r="O84" s="42">
        <f t="shared" si="23"/>
        <v>3</v>
      </c>
      <c r="P84" s="42">
        <f t="shared" si="23"/>
        <v>10</v>
      </c>
      <c r="Q84" s="42">
        <f t="shared" si="23"/>
        <v>2</v>
      </c>
      <c r="R84" s="42">
        <f t="shared" si="23"/>
        <v>10</v>
      </c>
      <c r="S84" s="42">
        <f t="shared" si="23"/>
        <v>8</v>
      </c>
      <c r="T84" s="42">
        <f t="shared" si="23"/>
        <v>1</v>
      </c>
      <c r="U84" s="42">
        <f t="shared" si="23"/>
        <v>1</v>
      </c>
      <c r="V84" s="42">
        <f t="shared" si="23"/>
        <v>1</v>
      </c>
      <c r="W84" s="42">
        <f t="shared" si="23"/>
        <v>0</v>
      </c>
      <c r="X84" s="42">
        <f t="shared" si="23"/>
        <v>0</v>
      </c>
      <c r="Y84" s="42">
        <f t="shared" si="23"/>
        <v>0</v>
      </c>
      <c r="Z84" s="42">
        <f t="shared" si="23"/>
        <v>2</v>
      </c>
      <c r="AA84" s="42">
        <f t="shared" si="23"/>
        <v>0</v>
      </c>
      <c r="AB84" s="42">
        <f t="shared" si="23"/>
        <v>1</v>
      </c>
      <c r="AC84" s="42">
        <f t="shared" si="23"/>
        <v>0</v>
      </c>
      <c r="AD84" s="97" t="s">
        <v>1</v>
      </c>
      <c r="AE84" s="97"/>
      <c r="AF84" s="95"/>
    </row>
    <row r="85" spans="1:32">
      <c r="A85" s="98"/>
      <c r="B85" s="97" t="s">
        <v>170</v>
      </c>
      <c r="C85" s="97"/>
      <c r="D85" s="42">
        <f t="shared" ref="D85:AB85" si="24">SUM(D81+D84)</f>
        <v>128</v>
      </c>
      <c r="E85" s="42">
        <f t="shared" si="24"/>
        <v>0</v>
      </c>
      <c r="F85" s="42">
        <f t="shared" si="24"/>
        <v>12</v>
      </c>
      <c r="G85" s="42">
        <f t="shared" si="24"/>
        <v>9</v>
      </c>
      <c r="H85" s="42">
        <f t="shared" si="24"/>
        <v>11</v>
      </c>
      <c r="I85" s="42">
        <f t="shared" si="24"/>
        <v>8</v>
      </c>
      <c r="J85" s="42">
        <f t="shared" si="24"/>
        <v>8</v>
      </c>
      <c r="K85" s="42">
        <f t="shared" si="24"/>
        <v>8</v>
      </c>
      <c r="L85" s="42">
        <f t="shared" si="24"/>
        <v>8</v>
      </c>
      <c r="M85" s="42">
        <f t="shared" si="24"/>
        <v>11</v>
      </c>
      <c r="N85" s="42">
        <f t="shared" si="24"/>
        <v>6</v>
      </c>
      <c r="O85" s="42">
        <f t="shared" si="24"/>
        <v>3</v>
      </c>
      <c r="P85" s="42">
        <f t="shared" si="24"/>
        <v>10</v>
      </c>
      <c r="Q85" s="42">
        <f t="shared" si="24"/>
        <v>3</v>
      </c>
      <c r="R85" s="42">
        <f t="shared" si="24"/>
        <v>12</v>
      </c>
      <c r="S85" s="42">
        <f t="shared" si="24"/>
        <v>10</v>
      </c>
      <c r="T85" s="42">
        <f t="shared" si="24"/>
        <v>1</v>
      </c>
      <c r="U85" s="42">
        <f t="shared" si="24"/>
        <v>1</v>
      </c>
      <c r="V85" s="42">
        <f t="shared" si="24"/>
        <v>1</v>
      </c>
      <c r="W85" s="42">
        <f t="shared" si="24"/>
        <v>0</v>
      </c>
      <c r="X85" s="42">
        <f t="shared" si="24"/>
        <v>0</v>
      </c>
      <c r="Y85" s="42">
        <f t="shared" si="24"/>
        <v>0</v>
      </c>
      <c r="Z85" s="42">
        <f t="shared" si="24"/>
        <v>2</v>
      </c>
      <c r="AA85" s="42">
        <f t="shared" si="24"/>
        <v>1</v>
      </c>
      <c r="AB85" s="42">
        <f t="shared" si="24"/>
        <v>1</v>
      </c>
      <c r="AC85" s="42">
        <f>SUM(AC81+AC84)</f>
        <v>2</v>
      </c>
      <c r="AD85" s="97" t="s">
        <v>1</v>
      </c>
      <c r="AE85" s="97"/>
      <c r="AF85" s="95"/>
    </row>
    <row r="86" spans="1:32">
      <c r="A86" s="98" t="s">
        <v>36</v>
      </c>
      <c r="B86" s="93" t="s">
        <v>161</v>
      </c>
      <c r="C86" s="25" t="s">
        <v>162</v>
      </c>
      <c r="D86" s="43">
        <f>SUM(E86:AC86)</f>
        <v>149</v>
      </c>
      <c r="E86" s="43">
        <f>[1]RAK!E373</f>
        <v>0</v>
      </c>
      <c r="F86" s="43">
        <f>[1]RAK!F373</f>
        <v>39</v>
      </c>
      <c r="G86" s="43">
        <f>[1]RAK!G373</f>
        <v>11</v>
      </c>
      <c r="H86" s="43">
        <f>[1]RAK!H373</f>
        <v>20</v>
      </c>
      <c r="I86" s="43">
        <f>[1]RAK!I373</f>
        <v>10</v>
      </c>
      <c r="J86" s="43">
        <f>[1]RAK!J373</f>
        <v>15</v>
      </c>
      <c r="K86" s="43">
        <f>[1]RAK!K373</f>
        <v>5</v>
      </c>
      <c r="L86" s="43">
        <f>[1]RAK!L373</f>
        <v>6</v>
      </c>
      <c r="M86" s="43">
        <f>[1]RAK!M373</f>
        <v>2</v>
      </c>
      <c r="N86" s="43">
        <f>[1]RAK!N373</f>
        <v>5</v>
      </c>
      <c r="O86" s="43">
        <f>[1]RAK!O373</f>
        <v>3</v>
      </c>
      <c r="P86" s="43">
        <f>[1]RAK!P373</f>
        <v>4</v>
      </c>
      <c r="Q86" s="43">
        <f>[1]RAK!Q373</f>
        <v>1</v>
      </c>
      <c r="R86" s="43">
        <f>[1]RAK!R373</f>
        <v>2</v>
      </c>
      <c r="S86" s="43">
        <f>[1]RAK!S373</f>
        <v>5</v>
      </c>
      <c r="T86" s="43">
        <f>[1]RAK!T373</f>
        <v>2</v>
      </c>
      <c r="U86" s="43">
        <f>[1]RAK!U373</f>
        <v>4</v>
      </c>
      <c r="V86" s="43">
        <f>[1]RAK!V373</f>
        <v>0</v>
      </c>
      <c r="W86" s="43">
        <f>[1]RAK!W373</f>
        <v>0</v>
      </c>
      <c r="X86" s="43">
        <f>[1]RAK!X373</f>
        <v>0</v>
      </c>
      <c r="Y86" s="43">
        <f>[1]RAK!Y373</f>
        <v>0</v>
      </c>
      <c r="Z86" s="43">
        <f>[1]RAK!Z373</f>
        <v>2</v>
      </c>
      <c r="AA86" s="43">
        <f>[1]RAK!AA373</f>
        <v>2</v>
      </c>
      <c r="AB86" s="43">
        <f>[1]RAK!AB373</f>
        <v>3</v>
      </c>
      <c r="AC86" s="43">
        <f>[1]RAK!AC373</f>
        <v>8</v>
      </c>
      <c r="AD86" s="25" t="s">
        <v>163</v>
      </c>
      <c r="AE86" s="93" t="s">
        <v>164</v>
      </c>
      <c r="AF86" s="95" t="s">
        <v>188</v>
      </c>
    </row>
    <row r="87" spans="1:32">
      <c r="A87" s="98"/>
      <c r="B87" s="93"/>
      <c r="C87" s="25" t="s">
        <v>166</v>
      </c>
      <c r="D87" s="43">
        <f>SUM(E87:AC87)</f>
        <v>126</v>
      </c>
      <c r="E87" s="43">
        <f>[1]RAK!E374</f>
        <v>0</v>
      </c>
      <c r="F87" s="43">
        <f>[1]RAK!F374</f>
        <v>33</v>
      </c>
      <c r="G87" s="43">
        <f>[1]RAK!G374</f>
        <v>19</v>
      </c>
      <c r="H87" s="43">
        <f>[1]RAK!H374</f>
        <v>16</v>
      </c>
      <c r="I87" s="43">
        <f>[1]RAK!I374</f>
        <v>8</v>
      </c>
      <c r="J87" s="43">
        <f>[1]RAK!J374</f>
        <v>8</v>
      </c>
      <c r="K87" s="43">
        <f>[1]RAK!K374</f>
        <v>12</v>
      </c>
      <c r="L87" s="43">
        <f>[1]RAK!L374</f>
        <v>8</v>
      </c>
      <c r="M87" s="43">
        <f>[1]RAK!M374</f>
        <v>7</v>
      </c>
      <c r="N87" s="43">
        <f>[1]RAK!N374</f>
        <v>2</v>
      </c>
      <c r="O87" s="43">
        <f>[1]RAK!O374</f>
        <v>4</v>
      </c>
      <c r="P87" s="43">
        <f>[1]RAK!P374</f>
        <v>0</v>
      </c>
      <c r="Q87" s="43">
        <f>[1]RAK!Q374</f>
        <v>2</v>
      </c>
      <c r="R87" s="43">
        <f>[1]RAK!R374</f>
        <v>0</v>
      </c>
      <c r="S87" s="43">
        <f>[1]RAK!S374</f>
        <v>1</v>
      </c>
      <c r="T87" s="43">
        <f>[1]RAK!T374</f>
        <v>0</v>
      </c>
      <c r="U87" s="43">
        <f>[1]RAK!U374</f>
        <v>0</v>
      </c>
      <c r="V87" s="43">
        <f>[1]RAK!V374</f>
        <v>0</v>
      </c>
      <c r="W87" s="43">
        <f>[1]RAK!W374</f>
        <v>0</v>
      </c>
      <c r="X87" s="43">
        <f>[1]RAK!X374</f>
        <v>0</v>
      </c>
      <c r="Y87" s="43">
        <f>[1]RAK!Y374</f>
        <v>0</v>
      </c>
      <c r="Z87" s="43">
        <f>[1]RAK!Z374</f>
        <v>0</v>
      </c>
      <c r="AA87" s="43">
        <f>[1]RAK!AA374</f>
        <v>1</v>
      </c>
      <c r="AB87" s="43">
        <f>[1]RAK!AB374</f>
        <v>3</v>
      </c>
      <c r="AC87" s="43">
        <f>[1]RAK!AC374</f>
        <v>2</v>
      </c>
      <c r="AD87" s="25" t="s">
        <v>167</v>
      </c>
      <c r="AE87" s="93"/>
      <c r="AF87" s="95"/>
    </row>
    <row r="88" spans="1:32">
      <c r="A88" s="98"/>
      <c r="B88" s="96" t="s">
        <v>170</v>
      </c>
      <c r="C88" s="96"/>
      <c r="D88" s="42">
        <f t="shared" ref="D88:AC88" si="25">D86+D87</f>
        <v>275</v>
      </c>
      <c r="E88" s="42">
        <f t="shared" si="25"/>
        <v>0</v>
      </c>
      <c r="F88" s="42">
        <f t="shared" si="25"/>
        <v>72</v>
      </c>
      <c r="G88" s="42">
        <f t="shared" si="25"/>
        <v>30</v>
      </c>
      <c r="H88" s="42">
        <f t="shared" si="25"/>
        <v>36</v>
      </c>
      <c r="I88" s="42">
        <f t="shared" si="25"/>
        <v>18</v>
      </c>
      <c r="J88" s="42">
        <f t="shared" si="25"/>
        <v>23</v>
      </c>
      <c r="K88" s="42">
        <f t="shared" si="25"/>
        <v>17</v>
      </c>
      <c r="L88" s="42">
        <f t="shared" si="25"/>
        <v>14</v>
      </c>
      <c r="M88" s="42">
        <f t="shared" si="25"/>
        <v>9</v>
      </c>
      <c r="N88" s="42">
        <f t="shared" si="25"/>
        <v>7</v>
      </c>
      <c r="O88" s="42">
        <f t="shared" si="25"/>
        <v>7</v>
      </c>
      <c r="P88" s="42">
        <f t="shared" si="25"/>
        <v>4</v>
      </c>
      <c r="Q88" s="42">
        <f t="shared" si="25"/>
        <v>3</v>
      </c>
      <c r="R88" s="42">
        <f t="shared" si="25"/>
        <v>2</v>
      </c>
      <c r="S88" s="42">
        <f t="shared" si="25"/>
        <v>6</v>
      </c>
      <c r="T88" s="42">
        <f t="shared" si="25"/>
        <v>2</v>
      </c>
      <c r="U88" s="42">
        <f t="shared" si="25"/>
        <v>4</v>
      </c>
      <c r="V88" s="42">
        <f t="shared" si="25"/>
        <v>0</v>
      </c>
      <c r="W88" s="42">
        <f t="shared" si="25"/>
        <v>0</v>
      </c>
      <c r="X88" s="42">
        <f t="shared" si="25"/>
        <v>0</v>
      </c>
      <c r="Y88" s="42">
        <f t="shared" si="25"/>
        <v>0</v>
      </c>
      <c r="Z88" s="42">
        <f t="shared" si="25"/>
        <v>2</v>
      </c>
      <c r="AA88" s="42">
        <f t="shared" si="25"/>
        <v>3</v>
      </c>
      <c r="AB88" s="42">
        <v>1</v>
      </c>
      <c r="AC88" s="42">
        <f t="shared" si="25"/>
        <v>10</v>
      </c>
      <c r="AD88" s="97" t="s">
        <v>1</v>
      </c>
      <c r="AE88" s="97"/>
      <c r="AF88" s="95"/>
    </row>
    <row r="89" spans="1:32">
      <c r="A89" s="98"/>
      <c r="B89" s="26" t="s">
        <v>171</v>
      </c>
      <c r="C89" s="25" t="s">
        <v>162</v>
      </c>
      <c r="D89" s="43">
        <f>SUM(E89:AC89)</f>
        <v>218</v>
      </c>
      <c r="E89" s="43">
        <f>[1]RAK!E377</f>
        <v>0</v>
      </c>
      <c r="F89" s="43">
        <f>[1]RAK!F377</f>
        <v>4</v>
      </c>
      <c r="G89" s="43">
        <f>[1]RAK!G377</f>
        <v>8</v>
      </c>
      <c r="H89" s="43">
        <f>[1]RAK!H377</f>
        <v>7</v>
      </c>
      <c r="I89" s="43">
        <f>[1]RAK!I377</f>
        <v>11</v>
      </c>
      <c r="J89" s="43">
        <f>[1]RAK!J377</f>
        <v>11</v>
      </c>
      <c r="K89" s="43">
        <f>[1]RAK!K377</f>
        <v>15</v>
      </c>
      <c r="L89" s="43">
        <f>[1]RAK!L377</f>
        <v>19</v>
      </c>
      <c r="M89" s="43">
        <f>[1]RAK!M377</f>
        <v>13</v>
      </c>
      <c r="N89" s="43">
        <f>[1]RAK!N377</f>
        <v>26</v>
      </c>
      <c r="O89" s="43">
        <f>[1]RAK!O377</f>
        <v>29</v>
      </c>
      <c r="P89" s="43">
        <f>[1]RAK!P377</f>
        <v>21</v>
      </c>
      <c r="Q89" s="43">
        <f>[1]RAK!Q377</f>
        <v>20</v>
      </c>
      <c r="R89" s="43">
        <f>[1]RAK!R377</f>
        <v>17</v>
      </c>
      <c r="S89" s="43">
        <f>[1]RAK!S377</f>
        <v>8</v>
      </c>
      <c r="T89" s="43">
        <f>[1]RAK!T377</f>
        <v>3</v>
      </c>
      <c r="U89" s="43">
        <f>[1]RAK!U377</f>
        <v>0</v>
      </c>
      <c r="V89" s="43">
        <f>[1]RAK!V377</f>
        <v>0</v>
      </c>
      <c r="W89" s="43">
        <f>[1]RAK!W377</f>
        <v>0</v>
      </c>
      <c r="X89" s="43">
        <f>[1]RAK!X377</f>
        <v>0</v>
      </c>
      <c r="Y89" s="43">
        <f>[1]RAK!Y377</f>
        <v>1</v>
      </c>
      <c r="Z89" s="43">
        <f>[1]RAK!Z377</f>
        <v>1</v>
      </c>
      <c r="AA89" s="43">
        <f>[1]RAK!AA377</f>
        <v>0</v>
      </c>
      <c r="AB89" s="43">
        <f>[1]RAK!AB377</f>
        <v>1</v>
      </c>
      <c r="AC89" s="43">
        <f>[1]RAK!AC377</f>
        <v>3</v>
      </c>
      <c r="AD89" s="25" t="s">
        <v>163</v>
      </c>
      <c r="AE89" s="93" t="s">
        <v>172</v>
      </c>
      <c r="AF89" s="95"/>
    </row>
    <row r="90" spans="1:32">
      <c r="A90" s="98"/>
      <c r="B90" s="27" t="s">
        <v>161</v>
      </c>
      <c r="C90" s="25" t="s">
        <v>166</v>
      </c>
      <c r="D90" s="43">
        <f>SUM(E90:AC90)</f>
        <v>68</v>
      </c>
      <c r="E90" s="43">
        <f>[1]RAK!E378</f>
        <v>0</v>
      </c>
      <c r="F90" s="43">
        <f>[1]RAK!F378</f>
        <v>5</v>
      </c>
      <c r="G90" s="43">
        <f>[1]RAK!G378</f>
        <v>5</v>
      </c>
      <c r="H90" s="43">
        <f>[1]RAK!H378</f>
        <v>9</v>
      </c>
      <c r="I90" s="43">
        <f>[1]RAK!I378</f>
        <v>4</v>
      </c>
      <c r="J90" s="43">
        <f>[1]RAK!J378</f>
        <v>7</v>
      </c>
      <c r="K90" s="43">
        <f>[1]RAK!K378</f>
        <v>3</v>
      </c>
      <c r="L90" s="43">
        <f>[1]RAK!L378</f>
        <v>2</v>
      </c>
      <c r="M90" s="43">
        <f>[1]RAK!M378</f>
        <v>3</v>
      </c>
      <c r="N90" s="43">
        <f>[1]RAK!N378</f>
        <v>4</v>
      </c>
      <c r="O90" s="43">
        <f>[1]RAK!O378</f>
        <v>8</v>
      </c>
      <c r="P90" s="43">
        <f>[1]RAK!P378</f>
        <v>6</v>
      </c>
      <c r="Q90" s="43">
        <f>[1]RAK!Q378</f>
        <v>2</v>
      </c>
      <c r="R90" s="43">
        <f>[1]RAK!R378</f>
        <v>1</v>
      </c>
      <c r="S90" s="43">
        <f>[1]RAK!S378</f>
        <v>0</v>
      </c>
      <c r="T90" s="43">
        <f>[1]RAK!T378</f>
        <v>1</v>
      </c>
      <c r="U90" s="43">
        <f>[1]RAK!U378</f>
        <v>1</v>
      </c>
      <c r="V90" s="43">
        <f>[1]RAK!V378</f>
        <v>0</v>
      </c>
      <c r="W90" s="43">
        <f>[1]RAK!W378</f>
        <v>0</v>
      </c>
      <c r="X90" s="43">
        <f>[1]RAK!X378</f>
        <v>0</v>
      </c>
      <c r="Y90" s="43">
        <f>[1]RAK!Y378</f>
        <v>2</v>
      </c>
      <c r="Z90" s="43">
        <f>[1]RAK!Z378</f>
        <v>0</v>
      </c>
      <c r="AA90" s="43">
        <f>[1]RAK!AA378</f>
        <v>0</v>
      </c>
      <c r="AB90" s="43">
        <f>[1]RAK!AB378</f>
        <v>1</v>
      </c>
      <c r="AC90" s="43">
        <f>[1]RAK!AC378</f>
        <v>4</v>
      </c>
      <c r="AD90" s="25" t="s">
        <v>167</v>
      </c>
      <c r="AE90" s="93"/>
      <c r="AF90" s="95"/>
    </row>
    <row r="91" spans="1:32">
      <c r="A91" s="98"/>
      <c r="B91" s="96" t="s">
        <v>170</v>
      </c>
      <c r="C91" s="96"/>
      <c r="D91" s="42">
        <f t="shared" ref="D91:AC91" si="26">SUM(D89:D90)</f>
        <v>286</v>
      </c>
      <c r="E91" s="42">
        <f t="shared" si="26"/>
        <v>0</v>
      </c>
      <c r="F91" s="42">
        <f t="shared" si="26"/>
        <v>9</v>
      </c>
      <c r="G91" s="42">
        <f t="shared" si="26"/>
        <v>13</v>
      </c>
      <c r="H91" s="42">
        <f t="shared" si="26"/>
        <v>16</v>
      </c>
      <c r="I91" s="42">
        <f t="shared" si="26"/>
        <v>15</v>
      </c>
      <c r="J91" s="42">
        <f t="shared" si="26"/>
        <v>18</v>
      </c>
      <c r="K91" s="42">
        <f t="shared" si="26"/>
        <v>18</v>
      </c>
      <c r="L91" s="42">
        <f t="shared" si="26"/>
        <v>21</v>
      </c>
      <c r="M91" s="42">
        <f t="shared" si="26"/>
        <v>16</v>
      </c>
      <c r="N91" s="42">
        <f t="shared" si="26"/>
        <v>30</v>
      </c>
      <c r="O91" s="42">
        <f t="shared" si="26"/>
        <v>37</v>
      </c>
      <c r="P91" s="42">
        <f t="shared" si="26"/>
        <v>27</v>
      </c>
      <c r="Q91" s="42">
        <f t="shared" si="26"/>
        <v>22</v>
      </c>
      <c r="R91" s="42">
        <f t="shared" si="26"/>
        <v>18</v>
      </c>
      <c r="S91" s="42">
        <f t="shared" si="26"/>
        <v>8</v>
      </c>
      <c r="T91" s="42">
        <f t="shared" si="26"/>
        <v>4</v>
      </c>
      <c r="U91" s="42">
        <f t="shared" si="26"/>
        <v>1</v>
      </c>
      <c r="V91" s="42">
        <f t="shared" si="26"/>
        <v>0</v>
      </c>
      <c r="W91" s="42">
        <f t="shared" si="26"/>
        <v>0</v>
      </c>
      <c r="X91" s="42">
        <f t="shared" si="26"/>
        <v>0</v>
      </c>
      <c r="Y91" s="42">
        <f t="shared" si="26"/>
        <v>3</v>
      </c>
      <c r="Z91" s="42">
        <f t="shared" si="26"/>
        <v>1</v>
      </c>
      <c r="AA91" s="42">
        <f t="shared" si="26"/>
        <v>0</v>
      </c>
      <c r="AB91" s="42">
        <f t="shared" si="26"/>
        <v>2</v>
      </c>
      <c r="AC91" s="42">
        <f t="shared" si="26"/>
        <v>7</v>
      </c>
      <c r="AD91" s="97" t="s">
        <v>1</v>
      </c>
      <c r="AE91" s="97"/>
      <c r="AF91" s="95"/>
    </row>
    <row r="92" spans="1:32">
      <c r="A92" s="98"/>
      <c r="B92" s="97" t="s">
        <v>170</v>
      </c>
      <c r="C92" s="97"/>
      <c r="D92" s="42">
        <f t="shared" ref="D92:AB92" si="27">SUM(D88+D91)</f>
        <v>561</v>
      </c>
      <c r="E92" s="42">
        <f t="shared" si="27"/>
        <v>0</v>
      </c>
      <c r="F92" s="42">
        <f t="shared" si="27"/>
        <v>81</v>
      </c>
      <c r="G92" s="42">
        <f t="shared" si="27"/>
        <v>43</v>
      </c>
      <c r="H92" s="42">
        <f t="shared" si="27"/>
        <v>52</v>
      </c>
      <c r="I92" s="42">
        <f t="shared" si="27"/>
        <v>33</v>
      </c>
      <c r="J92" s="42">
        <f t="shared" si="27"/>
        <v>41</v>
      </c>
      <c r="K92" s="42">
        <f t="shared" si="27"/>
        <v>35</v>
      </c>
      <c r="L92" s="42">
        <f t="shared" si="27"/>
        <v>35</v>
      </c>
      <c r="M92" s="42">
        <f t="shared" si="27"/>
        <v>25</v>
      </c>
      <c r="N92" s="42">
        <f t="shared" si="27"/>
        <v>37</v>
      </c>
      <c r="O92" s="42">
        <f t="shared" si="27"/>
        <v>44</v>
      </c>
      <c r="P92" s="42">
        <f t="shared" si="27"/>
        <v>31</v>
      </c>
      <c r="Q92" s="42">
        <f t="shared" si="27"/>
        <v>25</v>
      </c>
      <c r="R92" s="42">
        <f t="shared" si="27"/>
        <v>20</v>
      </c>
      <c r="S92" s="42">
        <f t="shared" si="27"/>
        <v>14</v>
      </c>
      <c r="T92" s="42">
        <f t="shared" si="27"/>
        <v>6</v>
      </c>
      <c r="U92" s="42">
        <f t="shared" si="27"/>
        <v>5</v>
      </c>
      <c r="V92" s="42">
        <f t="shared" si="27"/>
        <v>0</v>
      </c>
      <c r="W92" s="42">
        <f t="shared" si="27"/>
        <v>0</v>
      </c>
      <c r="X92" s="42">
        <f t="shared" si="27"/>
        <v>0</v>
      </c>
      <c r="Y92" s="42">
        <f t="shared" si="27"/>
        <v>3</v>
      </c>
      <c r="Z92" s="42">
        <f t="shared" si="27"/>
        <v>3</v>
      </c>
      <c r="AA92" s="42">
        <f t="shared" si="27"/>
        <v>3</v>
      </c>
      <c r="AB92" s="42">
        <f t="shared" si="27"/>
        <v>3</v>
      </c>
      <c r="AC92" s="42">
        <f>SUM(AC88+AC91)</f>
        <v>17</v>
      </c>
      <c r="AD92" s="97" t="s">
        <v>1</v>
      </c>
      <c r="AE92" s="97"/>
      <c r="AF92" s="95"/>
    </row>
    <row r="93" spans="1:32">
      <c r="A93" s="98" t="s">
        <v>189</v>
      </c>
      <c r="B93" s="93" t="s">
        <v>161</v>
      </c>
      <c r="C93" s="25" t="s">
        <v>162</v>
      </c>
      <c r="D93" s="43">
        <f>SUM(E93:AC93)</f>
        <v>65</v>
      </c>
      <c r="E93" s="43">
        <f>[1]AlFujairah!E373</f>
        <v>0</v>
      </c>
      <c r="F93" s="43">
        <f>[1]AlFujairah!F373</f>
        <v>9</v>
      </c>
      <c r="G93" s="43">
        <f>[1]AlFujairah!G373</f>
        <v>8</v>
      </c>
      <c r="H93" s="43">
        <f>[1]AlFujairah!H373</f>
        <v>7</v>
      </c>
      <c r="I93" s="43">
        <f>[1]AlFujairah!I373</f>
        <v>3</v>
      </c>
      <c r="J93" s="43">
        <f>[1]AlFujairah!J373</f>
        <v>3</v>
      </c>
      <c r="K93" s="43">
        <f>[1]AlFujairah!K373</f>
        <v>2</v>
      </c>
      <c r="L93" s="43">
        <f>[1]AlFujairah!L373</f>
        <v>2</v>
      </c>
      <c r="M93" s="43">
        <f>[1]AlFujairah!M373</f>
        <v>2</v>
      </c>
      <c r="N93" s="43">
        <f>[1]AlFujairah!N373</f>
        <v>4</v>
      </c>
      <c r="O93" s="43">
        <f>[1]AlFujairah!O373</f>
        <v>1</v>
      </c>
      <c r="P93" s="43">
        <f>[1]AlFujairah!P373</f>
        <v>1</v>
      </c>
      <c r="Q93" s="43">
        <f>[1]AlFujairah!Q373</f>
        <v>1</v>
      </c>
      <c r="R93" s="43">
        <f>[1]AlFujairah!R373</f>
        <v>2</v>
      </c>
      <c r="S93" s="43">
        <f>[1]AlFujairah!S373</f>
        <v>4</v>
      </c>
      <c r="T93" s="43">
        <f>[1]AlFujairah!T373</f>
        <v>5</v>
      </c>
      <c r="U93" s="43">
        <f>[1]AlFujairah!U373</f>
        <v>0</v>
      </c>
      <c r="V93" s="43">
        <f>[1]AlFujairah!V373</f>
        <v>1</v>
      </c>
      <c r="W93" s="43">
        <f>[1]AlFujairah!W373</f>
        <v>0</v>
      </c>
      <c r="X93" s="43">
        <f>[1]AlFujairah!X373</f>
        <v>1</v>
      </c>
      <c r="Y93" s="43">
        <f>[1]AlFujairah!Y373</f>
        <v>0</v>
      </c>
      <c r="Z93" s="43">
        <f>[1]AlFujairah!Z373</f>
        <v>1</v>
      </c>
      <c r="AA93" s="43">
        <f>[1]AlFujairah!AA373</f>
        <v>1</v>
      </c>
      <c r="AB93" s="43">
        <f>[1]AlFujairah!AB373</f>
        <v>3</v>
      </c>
      <c r="AC93" s="43">
        <f>[1]AlFujairah!AC373</f>
        <v>4</v>
      </c>
      <c r="AD93" s="25" t="s">
        <v>163</v>
      </c>
      <c r="AE93" s="93" t="s">
        <v>164</v>
      </c>
      <c r="AF93" s="95" t="s">
        <v>190</v>
      </c>
    </row>
    <row r="94" spans="1:32">
      <c r="A94" s="98"/>
      <c r="B94" s="93"/>
      <c r="C94" s="25" t="s">
        <v>166</v>
      </c>
      <c r="D94" s="43">
        <f>SUM(E94:AC94)</f>
        <v>50</v>
      </c>
      <c r="E94" s="43">
        <f>[1]AlFujairah!E374</f>
        <v>0</v>
      </c>
      <c r="F94" s="43">
        <f>[1]AlFujairah!F374</f>
        <v>19</v>
      </c>
      <c r="G94" s="43">
        <f>[1]AlFujairah!G374</f>
        <v>3</v>
      </c>
      <c r="H94" s="43">
        <f>[1]AlFujairah!H374</f>
        <v>4</v>
      </c>
      <c r="I94" s="43">
        <f>[1]AlFujairah!I374</f>
        <v>3</v>
      </c>
      <c r="J94" s="43">
        <f>[1]AlFujairah!J374</f>
        <v>1</v>
      </c>
      <c r="K94" s="43">
        <f>[1]AlFujairah!K374</f>
        <v>2</v>
      </c>
      <c r="L94" s="43">
        <f>[1]AlFujairah!L374</f>
        <v>2</v>
      </c>
      <c r="M94" s="43">
        <f>[1]AlFujairah!M374</f>
        <v>1</v>
      </c>
      <c r="N94" s="43">
        <f>[1]AlFujairah!N374</f>
        <v>2</v>
      </c>
      <c r="O94" s="43">
        <f>[1]AlFujairah!O374</f>
        <v>2</v>
      </c>
      <c r="P94" s="43">
        <f>[1]AlFujairah!P374</f>
        <v>1</v>
      </c>
      <c r="Q94" s="43">
        <f>[1]AlFujairah!Q374</f>
        <v>0</v>
      </c>
      <c r="R94" s="43">
        <f>[1]AlFujairah!R374</f>
        <v>1</v>
      </c>
      <c r="S94" s="43">
        <f>[1]AlFujairah!S374</f>
        <v>0</v>
      </c>
      <c r="T94" s="43">
        <f>[1]AlFujairah!T374</f>
        <v>0</v>
      </c>
      <c r="U94" s="43">
        <f>[1]AlFujairah!U374</f>
        <v>0</v>
      </c>
      <c r="V94" s="43">
        <f>[1]AlFujairah!V374</f>
        <v>2</v>
      </c>
      <c r="W94" s="43">
        <f>[1]AlFujairah!W374</f>
        <v>1</v>
      </c>
      <c r="X94" s="43">
        <f>[1]AlFujairah!X374</f>
        <v>0</v>
      </c>
      <c r="Y94" s="43">
        <f>[1]AlFujairah!Y374</f>
        <v>2</v>
      </c>
      <c r="Z94" s="43">
        <f>[1]AlFujairah!Z374</f>
        <v>1</v>
      </c>
      <c r="AA94" s="43">
        <f>[1]AlFujairah!AA374</f>
        <v>1</v>
      </c>
      <c r="AB94" s="43">
        <f>[1]AlFujairah!AB374</f>
        <v>1</v>
      </c>
      <c r="AC94" s="43">
        <f>[1]AlFujairah!AC374</f>
        <v>1</v>
      </c>
      <c r="AD94" s="25" t="s">
        <v>167</v>
      </c>
      <c r="AE94" s="93"/>
      <c r="AF94" s="95"/>
    </row>
    <row r="95" spans="1:32">
      <c r="A95" s="98"/>
      <c r="B95" s="96" t="s">
        <v>170</v>
      </c>
      <c r="C95" s="96"/>
      <c r="D95" s="42">
        <f t="shared" ref="D95:AB95" si="28">SUM(D93:D94)</f>
        <v>115</v>
      </c>
      <c r="E95" s="42">
        <f t="shared" si="28"/>
        <v>0</v>
      </c>
      <c r="F95" s="42">
        <f t="shared" si="28"/>
        <v>28</v>
      </c>
      <c r="G95" s="42">
        <f t="shared" si="28"/>
        <v>11</v>
      </c>
      <c r="H95" s="42">
        <f t="shared" si="28"/>
        <v>11</v>
      </c>
      <c r="I95" s="42">
        <f t="shared" si="28"/>
        <v>6</v>
      </c>
      <c r="J95" s="42">
        <f t="shared" si="28"/>
        <v>4</v>
      </c>
      <c r="K95" s="42">
        <f t="shared" si="28"/>
        <v>4</v>
      </c>
      <c r="L95" s="42">
        <f t="shared" si="28"/>
        <v>4</v>
      </c>
      <c r="M95" s="42">
        <f t="shared" si="28"/>
        <v>3</v>
      </c>
      <c r="N95" s="42">
        <f t="shared" si="28"/>
        <v>6</v>
      </c>
      <c r="O95" s="42">
        <f t="shared" si="28"/>
        <v>3</v>
      </c>
      <c r="P95" s="42">
        <f t="shared" si="28"/>
        <v>2</v>
      </c>
      <c r="Q95" s="42">
        <f t="shared" si="28"/>
        <v>1</v>
      </c>
      <c r="R95" s="42">
        <f t="shared" si="28"/>
        <v>3</v>
      </c>
      <c r="S95" s="42">
        <f t="shared" si="28"/>
        <v>4</v>
      </c>
      <c r="T95" s="42">
        <f t="shared" si="28"/>
        <v>5</v>
      </c>
      <c r="U95" s="42">
        <f t="shared" si="28"/>
        <v>0</v>
      </c>
      <c r="V95" s="42">
        <f t="shared" si="28"/>
        <v>3</v>
      </c>
      <c r="W95" s="42">
        <f t="shared" si="28"/>
        <v>1</v>
      </c>
      <c r="X95" s="42">
        <f t="shared" si="28"/>
        <v>1</v>
      </c>
      <c r="Y95" s="42">
        <f t="shared" si="28"/>
        <v>2</v>
      </c>
      <c r="Z95" s="42">
        <f t="shared" si="28"/>
        <v>2</v>
      </c>
      <c r="AA95" s="42">
        <f t="shared" si="28"/>
        <v>2</v>
      </c>
      <c r="AB95" s="42">
        <f t="shared" si="28"/>
        <v>4</v>
      </c>
      <c r="AC95" s="42">
        <f>SUM(AC93:AC94)</f>
        <v>5</v>
      </c>
      <c r="AD95" s="97" t="s">
        <v>1</v>
      </c>
      <c r="AE95" s="97"/>
      <c r="AF95" s="95"/>
    </row>
    <row r="96" spans="1:32" ht="24.95" customHeight="1">
      <c r="A96" s="98"/>
      <c r="B96" s="26" t="s">
        <v>171</v>
      </c>
      <c r="C96" s="25" t="s">
        <v>162</v>
      </c>
      <c r="D96" s="43">
        <f>SUM(E96:AC96)</f>
        <v>127</v>
      </c>
      <c r="E96" s="43">
        <f>[1]AlFujairah!E377</f>
        <v>0</v>
      </c>
      <c r="F96" s="43">
        <f>[1]AlFujairah!F377</f>
        <v>1</v>
      </c>
      <c r="G96" s="43">
        <f>[1]AlFujairah!G377</f>
        <v>1</v>
      </c>
      <c r="H96" s="43">
        <f>[1]AlFujairah!H377</f>
        <v>2</v>
      </c>
      <c r="I96" s="43">
        <f>[1]AlFujairah!I377</f>
        <v>3</v>
      </c>
      <c r="J96" s="43">
        <f>[1]AlFujairah!J377</f>
        <v>5</v>
      </c>
      <c r="K96" s="43">
        <f>[1]AlFujairah!K377</f>
        <v>16</v>
      </c>
      <c r="L96" s="43">
        <f>[1]AlFujairah!L377</f>
        <v>20</v>
      </c>
      <c r="M96" s="43">
        <f>[1]AlFujairah!M377</f>
        <v>16</v>
      </c>
      <c r="N96" s="43">
        <f>[1]AlFujairah!N377</f>
        <v>12</v>
      </c>
      <c r="O96" s="43">
        <f>[1]AlFujairah!O377</f>
        <v>10</v>
      </c>
      <c r="P96" s="43">
        <f>[1]AlFujairah!P377</f>
        <v>16</v>
      </c>
      <c r="Q96" s="43">
        <f>[1]AlFujairah!Q377</f>
        <v>7</v>
      </c>
      <c r="R96" s="43">
        <f>[1]AlFujairah!R377</f>
        <v>7</v>
      </c>
      <c r="S96" s="43">
        <f>[1]AlFujairah!S377</f>
        <v>7</v>
      </c>
      <c r="T96" s="43">
        <f>[1]AlFujairah!T377</f>
        <v>0</v>
      </c>
      <c r="U96" s="43">
        <f>[1]AlFujairah!U377</f>
        <v>0</v>
      </c>
      <c r="V96" s="43">
        <f>[1]AlFujairah!V377</f>
        <v>0</v>
      </c>
      <c r="W96" s="43">
        <f>[1]AlFujairah!W377</f>
        <v>0</v>
      </c>
      <c r="X96" s="43">
        <f>[1]AlFujairah!X377</f>
        <v>0</v>
      </c>
      <c r="Y96" s="43">
        <f>[1]AlFujairah!Y377</f>
        <v>0</v>
      </c>
      <c r="Z96" s="43">
        <f>[1]AlFujairah!Z377</f>
        <v>1</v>
      </c>
      <c r="AA96" s="43">
        <f>[1]AlFujairah!AA377</f>
        <v>1</v>
      </c>
      <c r="AB96" s="43">
        <f>[1]AlFujairah!AB377</f>
        <v>0</v>
      </c>
      <c r="AC96" s="43">
        <f>[1]AlFujairah!AC377</f>
        <v>2</v>
      </c>
      <c r="AD96" s="25" t="s">
        <v>163</v>
      </c>
      <c r="AE96" s="93" t="s">
        <v>172</v>
      </c>
      <c r="AF96" s="95"/>
    </row>
    <row r="97" spans="1:32" ht="24.95" customHeight="1">
      <c r="A97" s="98"/>
      <c r="B97" s="27" t="s">
        <v>161</v>
      </c>
      <c r="C97" s="25" t="s">
        <v>166</v>
      </c>
      <c r="D97" s="43">
        <f>SUM(E97:AC97)</f>
        <v>26</v>
      </c>
      <c r="E97" s="43">
        <f>[1]AlFujairah!E378</f>
        <v>0</v>
      </c>
      <c r="F97" s="43">
        <f>[1]AlFujairah!F378</f>
        <v>5</v>
      </c>
      <c r="G97" s="43">
        <f>[1]AlFujairah!G378</f>
        <v>1</v>
      </c>
      <c r="H97" s="43">
        <f>[1]AlFujairah!H378</f>
        <v>2</v>
      </c>
      <c r="I97" s="43">
        <f>[1]AlFujairah!I378</f>
        <v>3</v>
      </c>
      <c r="J97" s="43">
        <f>[1]AlFujairah!J378</f>
        <v>1</v>
      </c>
      <c r="K97" s="43">
        <f>[1]AlFujairah!K378</f>
        <v>1</v>
      </c>
      <c r="L97" s="43">
        <f>[1]AlFujairah!L378</f>
        <v>1</v>
      </c>
      <c r="M97" s="43">
        <f>[1]AlFujairah!M378</f>
        <v>0</v>
      </c>
      <c r="N97" s="43">
        <f>[1]AlFujairah!N378</f>
        <v>1</v>
      </c>
      <c r="O97" s="43">
        <f>[1]AlFujairah!O378</f>
        <v>2</v>
      </c>
      <c r="P97" s="30">
        <f>[1]AlFujairah!P378</f>
        <v>2</v>
      </c>
      <c r="Q97" s="43">
        <f>[1]AlFujairah!Q378</f>
        <v>3</v>
      </c>
      <c r="R97" s="43">
        <f>[1]AlFujairah!R378</f>
        <v>2</v>
      </c>
      <c r="S97" s="43">
        <f>[1]AlFujairah!S378</f>
        <v>0</v>
      </c>
      <c r="T97" s="43">
        <f>[1]AlFujairah!T378</f>
        <v>0</v>
      </c>
      <c r="U97" s="43">
        <f>[1]AlFujairah!U378</f>
        <v>0</v>
      </c>
      <c r="V97" s="43">
        <f>[1]AlFujairah!V378</f>
        <v>0</v>
      </c>
      <c r="W97" s="43">
        <f>[1]AlFujairah!W378</f>
        <v>0</v>
      </c>
      <c r="X97" s="43">
        <f>[1]AlFujairah!X378</f>
        <v>0</v>
      </c>
      <c r="Y97" s="43">
        <f>[1]AlFujairah!Y378</f>
        <v>0</v>
      </c>
      <c r="Z97" s="43">
        <f>[1]AlFujairah!Z378</f>
        <v>0</v>
      </c>
      <c r="AA97" s="43">
        <f>[1]AlFujairah!AA378</f>
        <v>1</v>
      </c>
      <c r="AB97" s="43">
        <f>[1]AlFujairah!AB378</f>
        <v>0</v>
      </c>
      <c r="AC97" s="43">
        <f>[1]AlFujairah!AC378</f>
        <v>1</v>
      </c>
      <c r="AD97" s="25" t="s">
        <v>167</v>
      </c>
      <c r="AE97" s="93"/>
      <c r="AF97" s="95"/>
    </row>
    <row r="98" spans="1:32" ht="24.95" customHeight="1">
      <c r="A98" s="98"/>
      <c r="B98" s="96" t="s">
        <v>170</v>
      </c>
      <c r="C98" s="96"/>
      <c r="D98" s="42">
        <f t="shared" ref="D98:AC98" si="29">SUM(D96:D97)</f>
        <v>153</v>
      </c>
      <c r="E98" s="42">
        <f t="shared" si="29"/>
        <v>0</v>
      </c>
      <c r="F98" s="42">
        <f t="shared" si="29"/>
        <v>6</v>
      </c>
      <c r="G98" s="42">
        <f t="shared" si="29"/>
        <v>2</v>
      </c>
      <c r="H98" s="42">
        <f t="shared" si="29"/>
        <v>4</v>
      </c>
      <c r="I98" s="42">
        <f t="shared" si="29"/>
        <v>6</v>
      </c>
      <c r="J98" s="42">
        <f t="shared" si="29"/>
        <v>6</v>
      </c>
      <c r="K98" s="42">
        <f t="shared" si="29"/>
        <v>17</v>
      </c>
      <c r="L98" s="42">
        <f t="shared" si="29"/>
        <v>21</v>
      </c>
      <c r="M98" s="42">
        <f t="shared" si="29"/>
        <v>16</v>
      </c>
      <c r="N98" s="42">
        <f t="shared" si="29"/>
        <v>13</v>
      </c>
      <c r="O98" s="42">
        <f t="shared" si="29"/>
        <v>12</v>
      </c>
      <c r="P98" s="42">
        <f t="shared" si="29"/>
        <v>18</v>
      </c>
      <c r="Q98" s="42">
        <f t="shared" si="29"/>
        <v>10</v>
      </c>
      <c r="R98" s="42">
        <f t="shared" si="29"/>
        <v>9</v>
      </c>
      <c r="S98" s="42">
        <f t="shared" si="29"/>
        <v>7</v>
      </c>
      <c r="T98" s="42">
        <f t="shared" si="29"/>
        <v>0</v>
      </c>
      <c r="U98" s="42">
        <f t="shared" si="29"/>
        <v>0</v>
      </c>
      <c r="V98" s="42">
        <f t="shared" si="29"/>
        <v>0</v>
      </c>
      <c r="W98" s="42">
        <f t="shared" si="29"/>
        <v>0</v>
      </c>
      <c r="X98" s="42">
        <f t="shared" si="29"/>
        <v>0</v>
      </c>
      <c r="Y98" s="42">
        <f t="shared" si="29"/>
        <v>0</v>
      </c>
      <c r="Z98" s="42">
        <f t="shared" si="29"/>
        <v>1</v>
      </c>
      <c r="AA98" s="42">
        <f t="shared" si="29"/>
        <v>2</v>
      </c>
      <c r="AB98" s="42">
        <f t="shared" si="29"/>
        <v>0</v>
      </c>
      <c r="AC98" s="42">
        <f t="shared" si="29"/>
        <v>3</v>
      </c>
      <c r="AD98" s="97" t="s">
        <v>1</v>
      </c>
      <c r="AE98" s="97"/>
      <c r="AF98" s="95"/>
    </row>
    <row r="99" spans="1:32" ht="24.95" customHeight="1">
      <c r="A99" s="98"/>
      <c r="B99" s="97" t="s">
        <v>170</v>
      </c>
      <c r="C99" s="97"/>
      <c r="D99" s="42">
        <f t="shared" ref="D99:Z99" si="30">SUM(D95+D98)</f>
        <v>268</v>
      </c>
      <c r="E99" s="42">
        <f t="shared" si="30"/>
        <v>0</v>
      </c>
      <c r="F99" s="42">
        <f t="shared" si="30"/>
        <v>34</v>
      </c>
      <c r="G99" s="42">
        <f t="shared" si="30"/>
        <v>13</v>
      </c>
      <c r="H99" s="42">
        <f t="shared" si="30"/>
        <v>15</v>
      </c>
      <c r="I99" s="42">
        <f t="shared" si="30"/>
        <v>12</v>
      </c>
      <c r="J99" s="42">
        <f t="shared" si="30"/>
        <v>10</v>
      </c>
      <c r="K99" s="42">
        <f t="shared" si="30"/>
        <v>21</v>
      </c>
      <c r="L99" s="42">
        <f t="shared" si="30"/>
        <v>25</v>
      </c>
      <c r="M99" s="42">
        <f t="shared" si="30"/>
        <v>19</v>
      </c>
      <c r="N99" s="42">
        <f t="shared" si="30"/>
        <v>19</v>
      </c>
      <c r="O99" s="42">
        <f t="shared" si="30"/>
        <v>15</v>
      </c>
      <c r="P99" s="42">
        <f t="shared" si="30"/>
        <v>20</v>
      </c>
      <c r="Q99" s="42">
        <f t="shared" si="30"/>
        <v>11</v>
      </c>
      <c r="R99" s="42">
        <f t="shared" si="30"/>
        <v>12</v>
      </c>
      <c r="S99" s="42">
        <f t="shared" si="30"/>
        <v>11</v>
      </c>
      <c r="T99" s="42">
        <f t="shared" si="30"/>
        <v>5</v>
      </c>
      <c r="U99" s="42">
        <f t="shared" si="30"/>
        <v>0</v>
      </c>
      <c r="V99" s="42">
        <f t="shared" si="30"/>
        <v>3</v>
      </c>
      <c r="W99" s="42">
        <f t="shared" si="30"/>
        <v>1</v>
      </c>
      <c r="X99" s="42">
        <f t="shared" si="30"/>
        <v>1</v>
      </c>
      <c r="Y99" s="42">
        <f t="shared" si="30"/>
        <v>2</v>
      </c>
      <c r="Z99" s="42">
        <f t="shared" si="30"/>
        <v>3</v>
      </c>
      <c r="AA99" s="42">
        <f>SUM(AA95+AA98)</f>
        <v>4</v>
      </c>
      <c r="AB99" s="42">
        <f>SUM(AB95+AB98)</f>
        <v>4</v>
      </c>
      <c r="AC99" s="42">
        <f>SUM(AC95+AC98)</f>
        <v>8</v>
      </c>
      <c r="AD99" s="97" t="s">
        <v>1</v>
      </c>
      <c r="AE99" s="97"/>
      <c r="AF99" s="95"/>
    </row>
    <row r="100" spans="1:32" ht="24.95" customHeight="1">
      <c r="A100" s="92" t="s">
        <v>191</v>
      </c>
      <c r="B100" s="93" t="s">
        <v>161</v>
      </c>
      <c r="C100" s="25" t="s">
        <v>162</v>
      </c>
      <c r="D100" s="43">
        <f>SUM(E100:AC100)</f>
        <v>1420</v>
      </c>
      <c r="E100" s="43">
        <f t="shared" ref="E100:AC101" si="31">E14+E26+E36+E46+E56+E72+E79+E86+E93</f>
        <v>0</v>
      </c>
      <c r="F100" s="43">
        <f t="shared" si="31"/>
        <v>235</v>
      </c>
      <c r="G100" s="43">
        <f t="shared" si="31"/>
        <v>131</v>
      </c>
      <c r="H100" s="43">
        <f t="shared" si="31"/>
        <v>168</v>
      </c>
      <c r="I100" s="43">
        <f t="shared" si="31"/>
        <v>105</v>
      </c>
      <c r="J100" s="43">
        <f t="shared" si="31"/>
        <v>105</v>
      </c>
      <c r="K100" s="43">
        <f t="shared" si="31"/>
        <v>95</v>
      </c>
      <c r="L100" s="43">
        <f t="shared" si="31"/>
        <v>67</v>
      </c>
      <c r="M100" s="43">
        <f t="shared" si="31"/>
        <v>51</v>
      </c>
      <c r="N100" s="43">
        <f t="shared" si="31"/>
        <v>36</v>
      </c>
      <c r="O100" s="43">
        <f t="shared" si="31"/>
        <v>41</v>
      </c>
      <c r="P100" s="43">
        <f t="shared" si="31"/>
        <v>38</v>
      </c>
      <c r="Q100" s="43">
        <f t="shared" si="31"/>
        <v>45</v>
      </c>
      <c r="R100" s="43">
        <f t="shared" si="31"/>
        <v>59</v>
      </c>
      <c r="S100" s="43">
        <f t="shared" si="31"/>
        <v>51</v>
      </c>
      <c r="T100" s="43">
        <f t="shared" si="31"/>
        <v>50</v>
      </c>
      <c r="U100" s="43">
        <f t="shared" si="31"/>
        <v>12</v>
      </c>
      <c r="V100" s="43">
        <f t="shared" si="31"/>
        <v>7</v>
      </c>
      <c r="W100" s="43">
        <f t="shared" si="31"/>
        <v>6</v>
      </c>
      <c r="X100" s="43">
        <f t="shared" si="31"/>
        <v>5</v>
      </c>
      <c r="Y100" s="43">
        <f t="shared" si="31"/>
        <v>4</v>
      </c>
      <c r="Z100" s="43">
        <f t="shared" si="31"/>
        <v>9</v>
      </c>
      <c r="AA100" s="43">
        <f t="shared" si="31"/>
        <v>31</v>
      </c>
      <c r="AB100" s="43">
        <f t="shared" si="31"/>
        <v>14</v>
      </c>
      <c r="AC100" s="43">
        <f t="shared" si="31"/>
        <v>55</v>
      </c>
      <c r="AD100" s="25" t="s">
        <v>163</v>
      </c>
      <c r="AE100" s="93" t="s">
        <v>164</v>
      </c>
      <c r="AF100" s="94" t="s">
        <v>192</v>
      </c>
    </row>
    <row r="101" spans="1:32" ht="24.95" customHeight="1">
      <c r="A101" s="92"/>
      <c r="B101" s="93"/>
      <c r="C101" s="25" t="s">
        <v>166</v>
      </c>
      <c r="D101" s="43">
        <f>SUM(E101:AC101)</f>
        <v>995</v>
      </c>
      <c r="E101" s="43">
        <f t="shared" si="31"/>
        <v>0</v>
      </c>
      <c r="F101" s="43">
        <f t="shared" si="31"/>
        <v>214</v>
      </c>
      <c r="G101" s="43">
        <f t="shared" si="31"/>
        <v>121</v>
      </c>
      <c r="H101" s="43">
        <f t="shared" si="31"/>
        <v>122</v>
      </c>
      <c r="I101" s="43">
        <f t="shared" si="31"/>
        <v>105</v>
      </c>
      <c r="J101" s="43">
        <f t="shared" si="31"/>
        <v>73</v>
      </c>
      <c r="K101" s="43">
        <f t="shared" si="31"/>
        <v>63</v>
      </c>
      <c r="L101" s="43">
        <f t="shared" si="31"/>
        <v>42</v>
      </c>
      <c r="M101" s="43">
        <f t="shared" si="31"/>
        <v>32</v>
      </c>
      <c r="N101" s="43">
        <f t="shared" si="31"/>
        <v>20</v>
      </c>
      <c r="O101" s="43">
        <f t="shared" si="31"/>
        <v>28</v>
      </c>
      <c r="P101" s="43">
        <f t="shared" si="31"/>
        <v>18</v>
      </c>
      <c r="Q101" s="43">
        <f t="shared" si="31"/>
        <v>19</v>
      </c>
      <c r="R101" s="43">
        <f t="shared" si="31"/>
        <v>12</v>
      </c>
      <c r="S101" s="43">
        <f t="shared" si="31"/>
        <v>11</v>
      </c>
      <c r="T101" s="43">
        <f t="shared" si="31"/>
        <v>4</v>
      </c>
      <c r="U101" s="43">
        <f t="shared" si="31"/>
        <v>10</v>
      </c>
      <c r="V101" s="43">
        <f t="shared" si="31"/>
        <v>10</v>
      </c>
      <c r="W101" s="43">
        <f t="shared" si="31"/>
        <v>3</v>
      </c>
      <c r="X101" s="43">
        <f t="shared" si="31"/>
        <v>4</v>
      </c>
      <c r="Y101" s="43">
        <f t="shared" si="31"/>
        <v>6</v>
      </c>
      <c r="Z101" s="43">
        <f t="shared" si="31"/>
        <v>6</v>
      </c>
      <c r="AA101" s="43">
        <f t="shared" si="31"/>
        <v>19</v>
      </c>
      <c r="AB101" s="43">
        <f t="shared" si="31"/>
        <v>25</v>
      </c>
      <c r="AC101" s="43">
        <f t="shared" si="31"/>
        <v>28</v>
      </c>
      <c r="AD101" s="25" t="s">
        <v>167</v>
      </c>
      <c r="AE101" s="93"/>
      <c r="AF101" s="94"/>
    </row>
    <row r="102" spans="1:32" ht="24.95" customHeight="1">
      <c r="A102" s="92"/>
      <c r="B102" s="107" t="s">
        <v>168</v>
      </c>
      <c r="C102" s="107"/>
      <c r="D102" s="43">
        <f>SUM(E102:AC102)</f>
        <v>1</v>
      </c>
      <c r="E102" s="43">
        <f t="shared" ref="E102:AC102" si="32">E16</f>
        <v>0</v>
      </c>
      <c r="F102" s="43">
        <f t="shared" si="32"/>
        <v>0</v>
      </c>
      <c r="G102" s="43">
        <f t="shared" si="32"/>
        <v>0</v>
      </c>
      <c r="H102" s="43">
        <f t="shared" si="32"/>
        <v>0</v>
      </c>
      <c r="I102" s="43">
        <f t="shared" si="32"/>
        <v>0</v>
      </c>
      <c r="J102" s="43">
        <f t="shared" si="32"/>
        <v>0</v>
      </c>
      <c r="K102" s="43">
        <f t="shared" si="32"/>
        <v>0</v>
      </c>
      <c r="L102" s="43">
        <f t="shared" si="32"/>
        <v>0</v>
      </c>
      <c r="M102" s="43">
        <f t="shared" si="32"/>
        <v>0</v>
      </c>
      <c r="N102" s="43">
        <f t="shared" si="32"/>
        <v>0</v>
      </c>
      <c r="O102" s="43">
        <f t="shared" si="32"/>
        <v>0</v>
      </c>
      <c r="P102" s="43">
        <f t="shared" si="32"/>
        <v>0</v>
      </c>
      <c r="Q102" s="43">
        <f t="shared" si="32"/>
        <v>0</v>
      </c>
      <c r="R102" s="43">
        <f t="shared" si="32"/>
        <v>0</v>
      </c>
      <c r="S102" s="43">
        <f t="shared" si="32"/>
        <v>0</v>
      </c>
      <c r="T102" s="43">
        <f t="shared" si="32"/>
        <v>0</v>
      </c>
      <c r="U102" s="43">
        <f t="shared" si="32"/>
        <v>0</v>
      </c>
      <c r="V102" s="43">
        <f t="shared" si="32"/>
        <v>0</v>
      </c>
      <c r="W102" s="43">
        <f t="shared" si="32"/>
        <v>0</v>
      </c>
      <c r="X102" s="43">
        <f t="shared" si="32"/>
        <v>0</v>
      </c>
      <c r="Y102" s="43">
        <f t="shared" si="32"/>
        <v>0</v>
      </c>
      <c r="Z102" s="43">
        <f t="shared" si="32"/>
        <v>0</v>
      </c>
      <c r="AA102" s="43">
        <f t="shared" si="32"/>
        <v>1</v>
      </c>
      <c r="AB102" s="43">
        <f t="shared" si="32"/>
        <v>0</v>
      </c>
      <c r="AC102" s="43">
        <f t="shared" si="32"/>
        <v>0</v>
      </c>
      <c r="AD102" s="107" t="s">
        <v>169</v>
      </c>
      <c r="AE102" s="107"/>
      <c r="AF102" s="94"/>
    </row>
    <row r="103" spans="1:32" ht="24.95" customHeight="1">
      <c r="A103" s="92"/>
      <c r="B103" s="89" t="s">
        <v>170</v>
      </c>
      <c r="C103" s="89"/>
      <c r="D103" s="47">
        <f t="shared" ref="D103:AB103" si="33">SUM(D100:D102)</f>
        <v>2416</v>
      </c>
      <c r="E103" s="47">
        <f t="shared" si="33"/>
        <v>0</v>
      </c>
      <c r="F103" s="47">
        <f t="shared" si="33"/>
        <v>449</v>
      </c>
      <c r="G103" s="47">
        <f t="shared" si="33"/>
        <v>252</v>
      </c>
      <c r="H103" s="47">
        <f t="shared" si="33"/>
        <v>290</v>
      </c>
      <c r="I103" s="47">
        <f t="shared" si="33"/>
        <v>210</v>
      </c>
      <c r="J103" s="47">
        <f t="shared" si="33"/>
        <v>178</v>
      </c>
      <c r="K103" s="47">
        <f t="shared" si="33"/>
        <v>158</v>
      </c>
      <c r="L103" s="47">
        <f t="shared" si="33"/>
        <v>109</v>
      </c>
      <c r="M103" s="47">
        <f t="shared" si="33"/>
        <v>83</v>
      </c>
      <c r="N103" s="47">
        <f t="shared" si="33"/>
        <v>56</v>
      </c>
      <c r="O103" s="47">
        <f t="shared" si="33"/>
        <v>69</v>
      </c>
      <c r="P103" s="47">
        <f t="shared" si="33"/>
        <v>56</v>
      </c>
      <c r="Q103" s="47">
        <f t="shared" si="33"/>
        <v>64</v>
      </c>
      <c r="R103" s="47">
        <f t="shared" si="33"/>
        <v>71</v>
      </c>
      <c r="S103" s="47">
        <f t="shared" si="33"/>
        <v>62</v>
      </c>
      <c r="T103" s="47">
        <f t="shared" si="33"/>
        <v>54</v>
      </c>
      <c r="U103" s="47">
        <f t="shared" si="33"/>
        <v>22</v>
      </c>
      <c r="V103" s="47">
        <f t="shared" si="33"/>
        <v>17</v>
      </c>
      <c r="W103" s="47">
        <f t="shared" si="33"/>
        <v>9</v>
      </c>
      <c r="X103" s="47">
        <f t="shared" si="33"/>
        <v>9</v>
      </c>
      <c r="Y103" s="47">
        <f t="shared" si="33"/>
        <v>10</v>
      </c>
      <c r="Z103" s="47">
        <f t="shared" si="33"/>
        <v>15</v>
      </c>
      <c r="AA103" s="47">
        <f t="shared" si="33"/>
        <v>51</v>
      </c>
      <c r="AB103" s="47">
        <f t="shared" si="33"/>
        <v>39</v>
      </c>
      <c r="AC103" s="47">
        <f>SUM(AC100:AC102)</f>
        <v>83</v>
      </c>
      <c r="AD103" s="90" t="s">
        <v>1</v>
      </c>
      <c r="AE103" s="90"/>
      <c r="AF103" s="94"/>
    </row>
    <row r="104" spans="1:32" ht="24.95" customHeight="1">
      <c r="A104" s="92"/>
      <c r="B104" s="26" t="s">
        <v>171</v>
      </c>
      <c r="C104" s="25" t="s">
        <v>162</v>
      </c>
      <c r="D104" s="43">
        <f>SUM(E104:AC104)</f>
        <v>4900</v>
      </c>
      <c r="E104" s="43">
        <f t="shared" ref="E104:AC105" si="34">E18+E29+E39+E49+E59+E75+E82+E89+E96</f>
        <v>0</v>
      </c>
      <c r="F104" s="43">
        <f t="shared" si="34"/>
        <v>137</v>
      </c>
      <c r="G104" s="43">
        <f t="shared" si="34"/>
        <v>132</v>
      </c>
      <c r="H104" s="43">
        <f t="shared" si="34"/>
        <v>167</v>
      </c>
      <c r="I104" s="43">
        <f t="shared" si="34"/>
        <v>242</v>
      </c>
      <c r="J104" s="43">
        <f t="shared" si="34"/>
        <v>282</v>
      </c>
      <c r="K104" s="43">
        <f t="shared" si="34"/>
        <v>365</v>
      </c>
      <c r="L104" s="43">
        <f t="shared" si="34"/>
        <v>457</v>
      </c>
      <c r="M104" s="43">
        <f t="shared" si="34"/>
        <v>492</v>
      </c>
      <c r="N104" s="43">
        <f t="shared" si="34"/>
        <v>498</v>
      </c>
      <c r="O104" s="43">
        <f t="shared" si="34"/>
        <v>467</v>
      </c>
      <c r="P104" s="43">
        <f t="shared" si="34"/>
        <v>461</v>
      </c>
      <c r="Q104" s="43">
        <f t="shared" si="34"/>
        <v>406</v>
      </c>
      <c r="R104" s="43">
        <f t="shared" si="34"/>
        <v>315</v>
      </c>
      <c r="S104" s="43">
        <f t="shared" si="34"/>
        <v>184</v>
      </c>
      <c r="T104" s="43">
        <f t="shared" si="34"/>
        <v>39</v>
      </c>
      <c r="U104" s="43">
        <f t="shared" si="34"/>
        <v>15</v>
      </c>
      <c r="V104" s="43">
        <f t="shared" si="34"/>
        <v>20</v>
      </c>
      <c r="W104" s="43">
        <f t="shared" si="34"/>
        <v>7</v>
      </c>
      <c r="X104" s="43">
        <f t="shared" si="34"/>
        <v>9</v>
      </c>
      <c r="Y104" s="43">
        <f t="shared" si="34"/>
        <v>7</v>
      </c>
      <c r="Z104" s="43">
        <f t="shared" si="34"/>
        <v>19</v>
      </c>
      <c r="AA104" s="43">
        <f t="shared" si="34"/>
        <v>53</v>
      </c>
      <c r="AB104" s="43">
        <f t="shared" si="34"/>
        <v>29</v>
      </c>
      <c r="AC104" s="43">
        <f t="shared" si="34"/>
        <v>97</v>
      </c>
      <c r="AD104" s="25" t="s">
        <v>163</v>
      </c>
      <c r="AE104" s="93" t="s">
        <v>172</v>
      </c>
      <c r="AF104" s="94"/>
    </row>
    <row r="105" spans="1:32" ht="24.95" customHeight="1">
      <c r="A105" s="92"/>
      <c r="B105" s="27" t="s">
        <v>161</v>
      </c>
      <c r="C105" s="25" t="s">
        <v>166</v>
      </c>
      <c r="D105" s="43">
        <f>SUM(E105:AC105)</f>
        <v>1688</v>
      </c>
      <c r="E105" s="43">
        <f t="shared" si="34"/>
        <v>0</v>
      </c>
      <c r="F105" s="43">
        <f t="shared" si="34"/>
        <v>190</v>
      </c>
      <c r="G105" s="43">
        <f t="shared" si="34"/>
        <v>121</v>
      </c>
      <c r="H105" s="43">
        <f t="shared" si="34"/>
        <v>139</v>
      </c>
      <c r="I105" s="43">
        <f t="shared" si="34"/>
        <v>145</v>
      </c>
      <c r="J105" s="43">
        <f t="shared" si="34"/>
        <v>147</v>
      </c>
      <c r="K105" s="43">
        <f t="shared" si="34"/>
        <v>116</v>
      </c>
      <c r="L105" s="43">
        <f t="shared" si="34"/>
        <v>121</v>
      </c>
      <c r="M105" s="43">
        <f t="shared" si="34"/>
        <v>94</v>
      </c>
      <c r="N105" s="43">
        <f t="shared" si="34"/>
        <v>85</v>
      </c>
      <c r="O105" s="43">
        <f t="shared" si="34"/>
        <v>86</v>
      </c>
      <c r="P105" s="43">
        <f t="shared" si="34"/>
        <v>76</v>
      </c>
      <c r="Q105" s="43">
        <f t="shared" si="34"/>
        <v>80</v>
      </c>
      <c r="R105" s="43">
        <f t="shared" si="34"/>
        <v>50</v>
      </c>
      <c r="S105" s="43">
        <f t="shared" si="34"/>
        <v>13</v>
      </c>
      <c r="T105" s="43">
        <f t="shared" si="34"/>
        <v>14</v>
      </c>
      <c r="U105" s="43">
        <f t="shared" si="34"/>
        <v>17</v>
      </c>
      <c r="V105" s="43">
        <f t="shared" si="34"/>
        <v>15</v>
      </c>
      <c r="W105" s="43">
        <f t="shared" si="34"/>
        <v>5</v>
      </c>
      <c r="X105" s="43">
        <f t="shared" si="34"/>
        <v>7</v>
      </c>
      <c r="Y105" s="43">
        <f t="shared" si="34"/>
        <v>8</v>
      </c>
      <c r="Z105" s="43">
        <f t="shared" si="34"/>
        <v>16</v>
      </c>
      <c r="AA105" s="43">
        <f t="shared" si="34"/>
        <v>52</v>
      </c>
      <c r="AB105" s="43">
        <f t="shared" si="34"/>
        <v>35</v>
      </c>
      <c r="AC105" s="43">
        <f t="shared" si="34"/>
        <v>56</v>
      </c>
      <c r="AD105" s="25" t="s">
        <v>167</v>
      </c>
      <c r="AE105" s="93"/>
      <c r="AF105" s="94"/>
    </row>
    <row r="106" spans="1:32" ht="24.95" customHeight="1">
      <c r="A106" s="92"/>
      <c r="B106" s="107" t="s">
        <v>168</v>
      </c>
      <c r="C106" s="107"/>
      <c r="D106" s="43">
        <f>SUM(E106:AC106)</f>
        <v>2</v>
      </c>
      <c r="E106" s="43">
        <f t="shared" ref="E106:AC106" si="35">E20</f>
        <v>0</v>
      </c>
      <c r="F106" s="43">
        <f t="shared" si="35"/>
        <v>0</v>
      </c>
      <c r="G106" s="43">
        <f t="shared" si="35"/>
        <v>0</v>
      </c>
      <c r="H106" s="43">
        <f t="shared" si="35"/>
        <v>0</v>
      </c>
      <c r="I106" s="43">
        <f t="shared" si="35"/>
        <v>0</v>
      </c>
      <c r="J106" s="43">
        <f t="shared" si="35"/>
        <v>0</v>
      </c>
      <c r="K106" s="43">
        <f t="shared" si="35"/>
        <v>0</v>
      </c>
      <c r="L106" s="43">
        <f t="shared" si="35"/>
        <v>0</v>
      </c>
      <c r="M106" s="43">
        <f t="shared" si="35"/>
        <v>0</v>
      </c>
      <c r="N106" s="43">
        <f t="shared" si="35"/>
        <v>1</v>
      </c>
      <c r="O106" s="43">
        <f t="shared" si="35"/>
        <v>0</v>
      </c>
      <c r="P106" s="43">
        <f t="shared" si="35"/>
        <v>0</v>
      </c>
      <c r="Q106" s="43">
        <f t="shared" si="35"/>
        <v>0</v>
      </c>
      <c r="R106" s="43">
        <f t="shared" si="35"/>
        <v>0</v>
      </c>
      <c r="S106" s="43">
        <f t="shared" si="35"/>
        <v>0</v>
      </c>
      <c r="T106" s="43">
        <f t="shared" si="35"/>
        <v>0</v>
      </c>
      <c r="U106" s="43">
        <f t="shared" si="35"/>
        <v>0</v>
      </c>
      <c r="V106" s="43">
        <f t="shared" si="35"/>
        <v>0</v>
      </c>
      <c r="W106" s="43">
        <f t="shared" si="35"/>
        <v>0</v>
      </c>
      <c r="X106" s="43">
        <f t="shared" si="35"/>
        <v>0</v>
      </c>
      <c r="Y106" s="43">
        <f t="shared" si="35"/>
        <v>0</v>
      </c>
      <c r="Z106" s="43">
        <f t="shared" si="35"/>
        <v>0</v>
      </c>
      <c r="AA106" s="43">
        <f t="shared" si="35"/>
        <v>0</v>
      </c>
      <c r="AB106" s="43">
        <f t="shared" si="35"/>
        <v>0</v>
      </c>
      <c r="AC106" s="43">
        <f t="shared" si="35"/>
        <v>1</v>
      </c>
      <c r="AD106" s="107" t="s">
        <v>169</v>
      </c>
      <c r="AE106" s="107"/>
      <c r="AF106" s="94"/>
    </row>
    <row r="107" spans="1:32" ht="24.95" customHeight="1">
      <c r="A107" s="92"/>
      <c r="B107" s="89" t="s">
        <v>170</v>
      </c>
      <c r="C107" s="89"/>
      <c r="D107" s="47">
        <f t="shared" ref="D107:AB107" si="36">SUM(D104:D106)</f>
        <v>6590</v>
      </c>
      <c r="E107" s="47">
        <f t="shared" si="36"/>
        <v>0</v>
      </c>
      <c r="F107" s="47">
        <f t="shared" si="36"/>
        <v>327</v>
      </c>
      <c r="G107" s="47">
        <f t="shared" si="36"/>
        <v>253</v>
      </c>
      <c r="H107" s="47">
        <f t="shared" si="36"/>
        <v>306</v>
      </c>
      <c r="I107" s="47">
        <f t="shared" si="36"/>
        <v>387</v>
      </c>
      <c r="J107" s="47">
        <f t="shared" si="36"/>
        <v>429</v>
      </c>
      <c r="K107" s="47">
        <f t="shared" si="36"/>
        <v>481</v>
      </c>
      <c r="L107" s="47">
        <f t="shared" si="36"/>
        <v>578</v>
      </c>
      <c r="M107" s="47">
        <f t="shared" si="36"/>
        <v>586</v>
      </c>
      <c r="N107" s="47">
        <f t="shared" si="36"/>
        <v>584</v>
      </c>
      <c r="O107" s="47">
        <f t="shared" si="36"/>
        <v>553</v>
      </c>
      <c r="P107" s="47">
        <f t="shared" si="36"/>
        <v>537</v>
      </c>
      <c r="Q107" s="47">
        <f t="shared" si="36"/>
        <v>486</v>
      </c>
      <c r="R107" s="47">
        <f t="shared" si="36"/>
        <v>365</v>
      </c>
      <c r="S107" s="47">
        <f t="shared" si="36"/>
        <v>197</v>
      </c>
      <c r="T107" s="47">
        <f t="shared" si="36"/>
        <v>53</v>
      </c>
      <c r="U107" s="47">
        <f t="shared" si="36"/>
        <v>32</v>
      </c>
      <c r="V107" s="47">
        <f t="shared" si="36"/>
        <v>35</v>
      </c>
      <c r="W107" s="47">
        <f t="shared" si="36"/>
        <v>12</v>
      </c>
      <c r="X107" s="47">
        <f t="shared" si="36"/>
        <v>16</v>
      </c>
      <c r="Y107" s="47">
        <f t="shared" si="36"/>
        <v>15</v>
      </c>
      <c r="Z107" s="47">
        <f t="shared" si="36"/>
        <v>35</v>
      </c>
      <c r="AA107" s="47">
        <f t="shared" si="36"/>
        <v>105</v>
      </c>
      <c r="AB107" s="47">
        <f t="shared" si="36"/>
        <v>64</v>
      </c>
      <c r="AC107" s="47">
        <f>SUM(AC104:AC106)</f>
        <v>154</v>
      </c>
      <c r="AD107" s="90" t="s">
        <v>1</v>
      </c>
      <c r="AE107" s="90"/>
      <c r="AF107" s="94"/>
    </row>
    <row r="108" spans="1:32" ht="30" customHeight="1">
      <c r="A108" s="92"/>
      <c r="B108" s="26" t="s">
        <v>171</v>
      </c>
      <c r="C108" s="25" t="s">
        <v>162</v>
      </c>
      <c r="D108" s="43">
        <f>SUM(E108:AC108)</f>
        <v>0</v>
      </c>
      <c r="E108" s="43">
        <f t="shared" ref="E108:AC109" si="37">E52+E22+E32+E42</f>
        <v>0</v>
      </c>
      <c r="F108" s="43">
        <f t="shared" si="37"/>
        <v>0</v>
      </c>
      <c r="G108" s="43">
        <f t="shared" si="37"/>
        <v>0</v>
      </c>
      <c r="H108" s="43">
        <f t="shared" si="37"/>
        <v>0</v>
      </c>
      <c r="I108" s="43">
        <f t="shared" si="37"/>
        <v>0</v>
      </c>
      <c r="J108" s="43">
        <f t="shared" si="37"/>
        <v>0</v>
      </c>
      <c r="K108" s="43">
        <f t="shared" si="37"/>
        <v>0</v>
      </c>
      <c r="L108" s="43">
        <f t="shared" si="37"/>
        <v>0</v>
      </c>
      <c r="M108" s="43">
        <f t="shared" si="37"/>
        <v>0</v>
      </c>
      <c r="N108" s="43">
        <f t="shared" si="37"/>
        <v>0</v>
      </c>
      <c r="O108" s="43">
        <f t="shared" si="37"/>
        <v>0</v>
      </c>
      <c r="P108" s="43">
        <f t="shared" si="37"/>
        <v>0</v>
      </c>
      <c r="Q108" s="43">
        <f t="shared" si="37"/>
        <v>0</v>
      </c>
      <c r="R108" s="43">
        <f t="shared" si="37"/>
        <v>0</v>
      </c>
      <c r="S108" s="43">
        <f t="shared" si="37"/>
        <v>0</v>
      </c>
      <c r="T108" s="43">
        <f t="shared" si="37"/>
        <v>0</v>
      </c>
      <c r="U108" s="43">
        <f t="shared" si="37"/>
        <v>0</v>
      </c>
      <c r="V108" s="43">
        <f t="shared" si="37"/>
        <v>0</v>
      </c>
      <c r="W108" s="43">
        <f t="shared" si="37"/>
        <v>0</v>
      </c>
      <c r="X108" s="43">
        <f t="shared" si="37"/>
        <v>0</v>
      </c>
      <c r="Y108" s="43">
        <f t="shared" si="37"/>
        <v>0</v>
      </c>
      <c r="Z108" s="43">
        <f t="shared" si="37"/>
        <v>0</v>
      </c>
      <c r="AA108" s="43">
        <f t="shared" si="37"/>
        <v>0</v>
      </c>
      <c r="AB108" s="43">
        <f t="shared" si="37"/>
        <v>0</v>
      </c>
      <c r="AC108" s="43">
        <f t="shared" si="37"/>
        <v>0</v>
      </c>
      <c r="AD108" s="25" t="s">
        <v>163</v>
      </c>
      <c r="AE108" s="93" t="s">
        <v>173</v>
      </c>
      <c r="AF108" s="94"/>
    </row>
    <row r="109" spans="1:32" ht="30" customHeight="1">
      <c r="A109" s="92"/>
      <c r="B109" s="27" t="s">
        <v>174</v>
      </c>
      <c r="C109" s="25" t="s">
        <v>166</v>
      </c>
      <c r="D109" s="43">
        <f>SUM(E109:AC109)</f>
        <v>0</v>
      </c>
      <c r="E109" s="43">
        <f t="shared" si="37"/>
        <v>0</v>
      </c>
      <c r="F109" s="43">
        <f t="shared" si="37"/>
        <v>0</v>
      </c>
      <c r="G109" s="43">
        <f t="shared" si="37"/>
        <v>0</v>
      </c>
      <c r="H109" s="43">
        <f t="shared" si="37"/>
        <v>0</v>
      </c>
      <c r="I109" s="43">
        <f t="shared" si="37"/>
        <v>0</v>
      </c>
      <c r="J109" s="43">
        <f t="shared" si="37"/>
        <v>0</v>
      </c>
      <c r="K109" s="43">
        <f t="shared" si="37"/>
        <v>0</v>
      </c>
      <c r="L109" s="43">
        <f t="shared" si="37"/>
        <v>0</v>
      </c>
      <c r="M109" s="43">
        <f t="shared" si="37"/>
        <v>0</v>
      </c>
      <c r="N109" s="43">
        <f t="shared" si="37"/>
        <v>0</v>
      </c>
      <c r="O109" s="43">
        <f t="shared" si="37"/>
        <v>0</v>
      </c>
      <c r="P109" s="43">
        <f t="shared" si="37"/>
        <v>0</v>
      </c>
      <c r="Q109" s="43">
        <f t="shared" si="37"/>
        <v>0</v>
      </c>
      <c r="R109" s="43">
        <f t="shared" si="37"/>
        <v>0</v>
      </c>
      <c r="S109" s="43">
        <f t="shared" si="37"/>
        <v>0</v>
      </c>
      <c r="T109" s="43">
        <f t="shared" si="37"/>
        <v>0</v>
      </c>
      <c r="U109" s="43">
        <f t="shared" si="37"/>
        <v>0</v>
      </c>
      <c r="V109" s="43">
        <f t="shared" si="37"/>
        <v>0</v>
      </c>
      <c r="W109" s="43">
        <f t="shared" si="37"/>
        <v>0</v>
      </c>
      <c r="X109" s="43">
        <f t="shared" si="37"/>
        <v>0</v>
      </c>
      <c r="Y109" s="43">
        <f t="shared" si="37"/>
        <v>0</v>
      </c>
      <c r="Z109" s="43">
        <f t="shared" si="37"/>
        <v>0</v>
      </c>
      <c r="AA109" s="43">
        <f t="shared" si="37"/>
        <v>0</v>
      </c>
      <c r="AB109" s="43">
        <f t="shared" si="37"/>
        <v>0</v>
      </c>
      <c r="AC109" s="43">
        <f t="shared" si="37"/>
        <v>0</v>
      </c>
      <c r="AD109" s="25" t="s">
        <v>167</v>
      </c>
      <c r="AE109" s="93"/>
      <c r="AF109" s="94"/>
    </row>
    <row r="110" spans="1:32" ht="30" customHeight="1">
      <c r="A110" s="92"/>
      <c r="B110" s="89" t="s">
        <v>170</v>
      </c>
      <c r="C110" s="89"/>
      <c r="D110" s="47">
        <f t="shared" ref="D110:AB110" si="38">SUM(D108:D109)</f>
        <v>0</v>
      </c>
      <c r="E110" s="47">
        <f t="shared" si="38"/>
        <v>0</v>
      </c>
      <c r="F110" s="47">
        <f t="shared" si="38"/>
        <v>0</v>
      </c>
      <c r="G110" s="47">
        <f t="shared" si="38"/>
        <v>0</v>
      </c>
      <c r="H110" s="47">
        <f t="shared" si="38"/>
        <v>0</v>
      </c>
      <c r="I110" s="47">
        <f t="shared" si="38"/>
        <v>0</v>
      </c>
      <c r="J110" s="47">
        <f t="shared" si="38"/>
        <v>0</v>
      </c>
      <c r="K110" s="47">
        <f t="shared" si="38"/>
        <v>0</v>
      </c>
      <c r="L110" s="47">
        <f t="shared" si="38"/>
        <v>0</v>
      </c>
      <c r="M110" s="47">
        <f t="shared" si="38"/>
        <v>0</v>
      </c>
      <c r="N110" s="47">
        <f t="shared" si="38"/>
        <v>0</v>
      </c>
      <c r="O110" s="47">
        <f t="shared" si="38"/>
        <v>0</v>
      </c>
      <c r="P110" s="47">
        <f t="shared" si="38"/>
        <v>0</v>
      </c>
      <c r="Q110" s="47">
        <f t="shared" si="38"/>
        <v>0</v>
      </c>
      <c r="R110" s="47">
        <f t="shared" si="38"/>
        <v>0</v>
      </c>
      <c r="S110" s="47">
        <f t="shared" si="38"/>
        <v>0</v>
      </c>
      <c r="T110" s="47">
        <f t="shared" si="38"/>
        <v>0</v>
      </c>
      <c r="U110" s="47">
        <f t="shared" si="38"/>
        <v>0</v>
      </c>
      <c r="V110" s="47">
        <f t="shared" si="38"/>
        <v>0</v>
      </c>
      <c r="W110" s="47">
        <f t="shared" si="38"/>
        <v>0</v>
      </c>
      <c r="X110" s="47">
        <f t="shared" si="38"/>
        <v>0</v>
      </c>
      <c r="Y110" s="47">
        <f t="shared" si="38"/>
        <v>0</v>
      </c>
      <c r="Z110" s="47">
        <f t="shared" si="38"/>
        <v>0</v>
      </c>
      <c r="AA110" s="47">
        <f t="shared" si="38"/>
        <v>0</v>
      </c>
      <c r="AB110" s="47">
        <f t="shared" si="38"/>
        <v>0</v>
      </c>
      <c r="AC110" s="47">
        <f>SUM(AC108:AC109)</f>
        <v>0</v>
      </c>
      <c r="AD110" s="90" t="s">
        <v>1</v>
      </c>
      <c r="AE110" s="90"/>
      <c r="AF110" s="94"/>
    </row>
    <row r="111" spans="1:32" ht="30" customHeight="1">
      <c r="A111" s="92"/>
      <c r="B111" s="90" t="s">
        <v>170</v>
      </c>
      <c r="C111" s="90"/>
      <c r="D111" s="47">
        <f>SUM(D103+D107+D110)</f>
        <v>9006</v>
      </c>
      <c r="E111" s="47">
        <f t="shared" ref="E111:AC111" si="39">SUM(E103+E107+E110)</f>
        <v>0</v>
      </c>
      <c r="F111" s="47">
        <f t="shared" si="39"/>
        <v>776</v>
      </c>
      <c r="G111" s="47">
        <f t="shared" si="39"/>
        <v>505</v>
      </c>
      <c r="H111" s="47">
        <f t="shared" si="39"/>
        <v>596</v>
      </c>
      <c r="I111" s="47">
        <f t="shared" si="39"/>
        <v>597</v>
      </c>
      <c r="J111" s="47">
        <f t="shared" si="39"/>
        <v>607</v>
      </c>
      <c r="K111" s="47">
        <f t="shared" si="39"/>
        <v>639</v>
      </c>
      <c r="L111" s="47">
        <f t="shared" si="39"/>
        <v>687</v>
      </c>
      <c r="M111" s="47">
        <f t="shared" si="39"/>
        <v>669</v>
      </c>
      <c r="N111" s="47">
        <f t="shared" si="39"/>
        <v>640</v>
      </c>
      <c r="O111" s="47">
        <f t="shared" si="39"/>
        <v>622</v>
      </c>
      <c r="P111" s="47">
        <f t="shared" si="39"/>
        <v>593</v>
      </c>
      <c r="Q111" s="47">
        <f t="shared" si="39"/>
        <v>550</v>
      </c>
      <c r="R111" s="47">
        <f t="shared" si="39"/>
        <v>436</v>
      </c>
      <c r="S111" s="47">
        <f t="shared" si="39"/>
        <v>259</v>
      </c>
      <c r="T111" s="47">
        <f t="shared" si="39"/>
        <v>107</v>
      </c>
      <c r="U111" s="47">
        <f t="shared" si="39"/>
        <v>54</v>
      </c>
      <c r="V111" s="47">
        <f t="shared" si="39"/>
        <v>52</v>
      </c>
      <c r="W111" s="47">
        <f t="shared" si="39"/>
        <v>21</v>
      </c>
      <c r="X111" s="47">
        <f t="shared" si="39"/>
        <v>25</v>
      </c>
      <c r="Y111" s="47">
        <f t="shared" si="39"/>
        <v>25</v>
      </c>
      <c r="Z111" s="47">
        <f t="shared" si="39"/>
        <v>50</v>
      </c>
      <c r="AA111" s="47">
        <f t="shared" si="39"/>
        <v>156</v>
      </c>
      <c r="AB111" s="47">
        <f t="shared" si="39"/>
        <v>103</v>
      </c>
      <c r="AC111" s="47">
        <f t="shared" si="39"/>
        <v>237</v>
      </c>
      <c r="AD111" s="90" t="s">
        <v>1</v>
      </c>
      <c r="AE111" s="90"/>
      <c r="AF111" s="94"/>
    </row>
    <row r="112" spans="1:32" ht="15.75">
      <c r="B112" s="91"/>
      <c r="C112" s="91"/>
      <c r="D112" s="91"/>
      <c r="E112" s="91"/>
      <c r="F112" s="91"/>
      <c r="G112" s="91"/>
      <c r="H112" s="91"/>
      <c r="I112" s="91"/>
      <c r="J112" s="91"/>
      <c r="V112" s="6"/>
      <c r="W112" s="6"/>
      <c r="Z112" s="6"/>
    </row>
    <row r="113" spans="22:26">
      <c r="V113" s="6"/>
      <c r="W113" s="6"/>
      <c r="Z113" s="6"/>
    </row>
    <row r="114" spans="22:26">
      <c r="V114" s="6"/>
      <c r="W114" s="6"/>
      <c r="Z114" s="6"/>
    </row>
  </sheetData>
  <mergeCells count="195">
    <mergeCell ref="B102:C102"/>
    <mergeCell ref="B106:C106"/>
    <mergeCell ref="AD106:AE106"/>
    <mergeCell ref="AD102:AE102"/>
    <mergeCell ref="P10:P13"/>
    <mergeCell ref="A7:AF7"/>
    <mergeCell ref="D10:D11"/>
    <mergeCell ref="E10:E13"/>
    <mergeCell ref="F10:F13"/>
    <mergeCell ref="G10:G13"/>
    <mergeCell ref="H10:H13"/>
    <mergeCell ref="I10:I13"/>
    <mergeCell ref="J10:J13"/>
    <mergeCell ref="AD24:AE24"/>
    <mergeCell ref="AC10:AC11"/>
    <mergeCell ref="A11:A13"/>
    <mergeCell ref="AF11:AF13"/>
    <mergeCell ref="AA12:AA13"/>
    <mergeCell ref="AB12:AB13"/>
    <mergeCell ref="AC12:AC13"/>
    <mergeCell ref="R10:R13"/>
    <mergeCell ref="S10:S13"/>
    <mergeCell ref="T10:T13"/>
    <mergeCell ref="U10:U13"/>
    <mergeCell ref="V10:V13"/>
    <mergeCell ref="A5:AF6"/>
    <mergeCell ref="A8:AF9"/>
    <mergeCell ref="A63:AF64"/>
    <mergeCell ref="A66:AF67"/>
    <mergeCell ref="K10:K13"/>
    <mergeCell ref="L10:L13"/>
    <mergeCell ref="M10:M13"/>
    <mergeCell ref="N10:N13"/>
    <mergeCell ref="O10:O13"/>
    <mergeCell ref="AF36:AF45"/>
    <mergeCell ref="B38:C38"/>
    <mergeCell ref="AD38:AE38"/>
    <mergeCell ref="AE39:AE40"/>
    <mergeCell ref="B41:C41"/>
    <mergeCell ref="AD25:AE25"/>
    <mergeCell ref="AD41:AE41"/>
    <mergeCell ref="AE42:AE43"/>
    <mergeCell ref="B44:C44"/>
    <mergeCell ref="AD44:AE44"/>
    <mergeCell ref="B45:C45"/>
    <mergeCell ref="AD45:AE45"/>
    <mergeCell ref="W10:W13"/>
    <mergeCell ref="X10:X13"/>
    <mergeCell ref="Y10:Y13"/>
    <mergeCell ref="Z10:Z13"/>
    <mergeCell ref="AA10:AA11"/>
    <mergeCell ref="AB10:AB11"/>
    <mergeCell ref="Q10:Q13"/>
    <mergeCell ref="A26:A35"/>
    <mergeCell ref="B26:B27"/>
    <mergeCell ref="AE26:AE27"/>
    <mergeCell ref="AF26:AF35"/>
    <mergeCell ref="AD28:AE28"/>
    <mergeCell ref="AE29:AE30"/>
    <mergeCell ref="B31:C31"/>
    <mergeCell ref="AD31:AE31"/>
    <mergeCell ref="AE32:AE33"/>
    <mergeCell ref="AD34:AE34"/>
    <mergeCell ref="AD35:AE35"/>
    <mergeCell ref="A14:A25"/>
    <mergeCell ref="B14:B15"/>
    <mergeCell ref="AE14:AE15"/>
    <mergeCell ref="AF14:AF25"/>
    <mergeCell ref="B17:C17"/>
    <mergeCell ref="AD17:AE17"/>
    <mergeCell ref="AE18:AE19"/>
    <mergeCell ref="AE22:AE23"/>
    <mergeCell ref="B24:C24"/>
    <mergeCell ref="A36:A45"/>
    <mergeCell ref="B36:B37"/>
    <mergeCell ref="AE36:AE37"/>
    <mergeCell ref="A56:A62"/>
    <mergeCell ref="B56:B57"/>
    <mergeCell ref="AE56:AE57"/>
    <mergeCell ref="A46:A55"/>
    <mergeCell ref="B46:B47"/>
    <mergeCell ref="AE46:AE47"/>
    <mergeCell ref="AF46:AF55"/>
    <mergeCell ref="B48:C48"/>
    <mergeCell ref="AD48:AE48"/>
    <mergeCell ref="AE49:AE50"/>
    <mergeCell ref="B51:C51"/>
    <mergeCell ref="AD51:AE51"/>
    <mergeCell ref="AE52:AE53"/>
    <mergeCell ref="AF56:AF62"/>
    <mergeCell ref="B58:C58"/>
    <mergeCell ref="AD58:AE58"/>
    <mergeCell ref="AE59:AE60"/>
    <mergeCell ref="B61:C61"/>
    <mergeCell ref="AD61:AE61"/>
    <mergeCell ref="B62:C62"/>
    <mergeCell ref="AD62:AE62"/>
    <mergeCell ref="B54:C54"/>
    <mergeCell ref="AD54:AE54"/>
    <mergeCell ref="B55:C55"/>
    <mergeCell ref="AD55:AE55"/>
    <mergeCell ref="M68:M71"/>
    <mergeCell ref="N68:N71"/>
    <mergeCell ref="O68:O71"/>
    <mergeCell ref="A65:AF65"/>
    <mergeCell ref="D68:D69"/>
    <mergeCell ref="E68:E69"/>
    <mergeCell ref="F68:F71"/>
    <mergeCell ref="G68:G71"/>
    <mergeCell ref="H68:H71"/>
    <mergeCell ref="I68:I71"/>
    <mergeCell ref="B78:C78"/>
    <mergeCell ref="AB68:AB69"/>
    <mergeCell ref="AC68:AC69"/>
    <mergeCell ref="A69:A71"/>
    <mergeCell ref="AF69:AF71"/>
    <mergeCell ref="E70:E71"/>
    <mergeCell ref="AA70:AA71"/>
    <mergeCell ref="AB70:AB71"/>
    <mergeCell ref="AC70:AC71"/>
    <mergeCell ref="V68:V71"/>
    <mergeCell ref="W68:W71"/>
    <mergeCell ref="X68:X71"/>
    <mergeCell ref="Y68:Y71"/>
    <mergeCell ref="Z68:Z71"/>
    <mergeCell ref="AA68:AA69"/>
    <mergeCell ref="P68:P71"/>
    <mergeCell ref="Q68:Q71"/>
    <mergeCell ref="R68:R71"/>
    <mergeCell ref="S68:S71"/>
    <mergeCell ref="T68:T71"/>
    <mergeCell ref="U68:U71"/>
    <mergeCell ref="J68:J71"/>
    <mergeCell ref="K68:K71"/>
    <mergeCell ref="L68:L71"/>
    <mergeCell ref="AF86:AF92"/>
    <mergeCell ref="B88:C88"/>
    <mergeCell ref="AD88:AE88"/>
    <mergeCell ref="AE89:AE90"/>
    <mergeCell ref="B91:C91"/>
    <mergeCell ref="AD78:AE78"/>
    <mergeCell ref="A79:A85"/>
    <mergeCell ref="B79:B80"/>
    <mergeCell ref="AE79:AE80"/>
    <mergeCell ref="AF79:AF85"/>
    <mergeCell ref="B81:C81"/>
    <mergeCell ref="AD81:AE81"/>
    <mergeCell ref="AE82:AE83"/>
    <mergeCell ref="B84:C84"/>
    <mergeCell ref="AD84:AE84"/>
    <mergeCell ref="A72:A78"/>
    <mergeCell ref="B72:B73"/>
    <mergeCell ref="AE72:AE73"/>
    <mergeCell ref="AF72:AF78"/>
    <mergeCell ref="B74:C74"/>
    <mergeCell ref="AD74:AE74"/>
    <mergeCell ref="AE75:AE76"/>
    <mergeCell ref="B77:C77"/>
    <mergeCell ref="AD77:AE77"/>
    <mergeCell ref="AD99:AE99"/>
    <mergeCell ref="AD91:AE91"/>
    <mergeCell ref="B92:C92"/>
    <mergeCell ref="AD92:AE92"/>
    <mergeCell ref="A93:A99"/>
    <mergeCell ref="B93:B94"/>
    <mergeCell ref="AE93:AE94"/>
    <mergeCell ref="B85:C85"/>
    <mergeCell ref="AD85:AE85"/>
    <mergeCell ref="A86:A92"/>
    <mergeCell ref="B86:B87"/>
    <mergeCell ref="AE86:AE87"/>
    <mergeCell ref="A1:AF3"/>
    <mergeCell ref="A4:AF4"/>
    <mergeCell ref="B110:C110"/>
    <mergeCell ref="AD110:AE110"/>
    <mergeCell ref="B111:C111"/>
    <mergeCell ref="AD111:AE111"/>
    <mergeCell ref="B112:J112"/>
    <mergeCell ref="A100:A111"/>
    <mergeCell ref="B100:B101"/>
    <mergeCell ref="AE100:AE101"/>
    <mergeCell ref="AF100:AF111"/>
    <mergeCell ref="B103:C103"/>
    <mergeCell ref="AD103:AE103"/>
    <mergeCell ref="AE104:AE105"/>
    <mergeCell ref="B107:C107"/>
    <mergeCell ref="AD107:AE107"/>
    <mergeCell ref="AE108:AE109"/>
    <mergeCell ref="AF93:AF99"/>
    <mergeCell ref="B95:C95"/>
    <mergeCell ref="AD95:AE95"/>
    <mergeCell ref="AE96:AE97"/>
    <mergeCell ref="B98:C98"/>
    <mergeCell ref="AD98:AE98"/>
    <mergeCell ref="B99:C99"/>
  </mergeCells>
  <printOptions horizontalCentered="1" verticalCentered="1"/>
  <pageMargins left="0.75" right="0.75" top="1" bottom="1" header="0.5" footer="0.5"/>
  <pageSetup paperSize="9" scale="70" fitToHeight="0" orientation="landscape" horizontalDpi="300" verticalDpi="300" r:id="rId1"/>
  <headerFooter alignWithMargins="0"/>
  <rowBreaks count="2" manualBreakCount="2">
    <brk id="54" max="29" man="1"/>
    <brk id="111" max="29" man="1"/>
  </rowBreaks>
  <colBreaks count="1" manualBreakCount="1">
    <brk id="3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A153-49D2-4D3F-B70D-3CACD0B947CE}">
  <sheetPr>
    <tabColor rgb="FF00B050"/>
    <pageSetUpPr fitToPage="1"/>
  </sheetPr>
  <dimension ref="A1:T73"/>
  <sheetViews>
    <sheetView rightToLeft="1" zoomScale="85" zoomScaleNormal="85" workbookViewId="0">
      <selection activeCell="U11" sqref="U11"/>
    </sheetView>
  </sheetViews>
  <sheetFormatPr defaultRowHeight="15"/>
  <sheetData>
    <row r="1" spans="1:20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20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20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20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20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20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</row>
    <row r="7" spans="1:20" ht="18">
      <c r="A7" s="118" t="s">
        <v>193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31"/>
    </row>
    <row r="8" spans="1:20" ht="15.75">
      <c r="A8" s="119" t="s">
        <v>194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31"/>
    </row>
    <row r="9" spans="1:20" ht="15.75">
      <c r="A9" s="120" t="s">
        <v>195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31"/>
    </row>
    <row r="10" spans="1:20" ht="48" customHeight="1">
      <c r="A10" s="144" t="s">
        <v>196</v>
      </c>
      <c r="B10" s="144"/>
      <c r="C10" s="121" t="s">
        <v>197</v>
      </c>
      <c r="D10" s="121"/>
      <c r="E10" s="121"/>
      <c r="F10" s="121"/>
      <c r="G10" s="122" t="s">
        <v>198</v>
      </c>
      <c r="H10" s="122"/>
      <c r="I10" s="122"/>
      <c r="J10" s="123" t="s">
        <v>199</v>
      </c>
      <c r="K10" s="123"/>
      <c r="L10" s="123"/>
      <c r="M10" s="123"/>
      <c r="N10" s="124" t="s">
        <v>200</v>
      </c>
      <c r="O10" s="124"/>
      <c r="P10" s="124"/>
      <c r="Q10" s="124"/>
      <c r="R10" s="140" t="s">
        <v>201</v>
      </c>
      <c r="S10" s="140"/>
      <c r="T10" s="31"/>
    </row>
    <row r="11" spans="1:20" ht="63">
      <c r="A11" s="148" t="s">
        <v>202</v>
      </c>
      <c r="B11" s="146" t="s">
        <v>157</v>
      </c>
      <c r="C11" s="143" t="s">
        <v>203</v>
      </c>
      <c r="D11" s="57" t="s">
        <v>204</v>
      </c>
      <c r="E11" s="32" t="s">
        <v>205</v>
      </c>
      <c r="F11" s="32" t="s">
        <v>206</v>
      </c>
      <c r="G11" s="46" t="s">
        <v>207</v>
      </c>
      <c r="H11" s="46" t="s">
        <v>208</v>
      </c>
      <c r="I11" s="46" t="s">
        <v>206</v>
      </c>
      <c r="J11" s="32" t="s">
        <v>209</v>
      </c>
      <c r="K11" s="57" t="s">
        <v>204</v>
      </c>
      <c r="L11" s="32" t="s">
        <v>208</v>
      </c>
      <c r="M11" s="32" t="s">
        <v>206</v>
      </c>
      <c r="N11" s="32" t="s">
        <v>209</v>
      </c>
      <c r="O11" s="57" t="s">
        <v>204</v>
      </c>
      <c r="P11" s="32" t="s">
        <v>205</v>
      </c>
      <c r="Q11" s="139" t="s">
        <v>206</v>
      </c>
      <c r="R11" s="142" t="s">
        <v>158</v>
      </c>
      <c r="S11" s="147" t="s">
        <v>153</v>
      </c>
      <c r="T11" s="31"/>
    </row>
    <row r="12" spans="1:20" ht="24.95" customHeight="1">
      <c r="A12" s="145" t="s">
        <v>210</v>
      </c>
      <c r="B12" s="145"/>
      <c r="C12" s="32">
        <f>SUM(E12:F12)</f>
        <v>34</v>
      </c>
      <c r="D12" s="33">
        <f>O12</f>
        <v>0</v>
      </c>
      <c r="E12" s="33">
        <f>SUM(P12+L12)</f>
        <v>8</v>
      </c>
      <c r="F12" s="33">
        <f>SUM(Q12+M12)</f>
        <v>26</v>
      </c>
      <c r="G12" s="32">
        <f>SUM(H12:I12)</f>
        <v>0</v>
      </c>
      <c r="H12" s="33">
        <v>0</v>
      </c>
      <c r="I12" s="33">
        <v>0</v>
      </c>
      <c r="J12" s="32">
        <f>SUM(L12:M12)</f>
        <v>20</v>
      </c>
      <c r="K12" s="33">
        <v>0</v>
      </c>
      <c r="L12" s="33">
        <f>'[1]Table 12'!D11</f>
        <v>6</v>
      </c>
      <c r="M12" s="33">
        <f>'[1]Table 12'!D10</f>
        <v>14</v>
      </c>
      <c r="N12" s="32">
        <f>SUM(P12:Q12)</f>
        <v>14</v>
      </c>
      <c r="O12" s="33">
        <v>0</v>
      </c>
      <c r="P12" s="33">
        <f>'[1]Table 12'!D9</f>
        <v>2</v>
      </c>
      <c r="Q12" s="33">
        <f>'[1]Table 12'!D8</f>
        <v>12</v>
      </c>
      <c r="R12" s="141" t="s">
        <v>211</v>
      </c>
      <c r="S12" s="141"/>
      <c r="T12" s="31"/>
    </row>
    <row r="13" spans="1:20" ht="24.95" customHeight="1">
      <c r="A13" s="113" t="s">
        <v>212</v>
      </c>
      <c r="B13" s="113"/>
      <c r="C13" s="32">
        <f>SUM(E13:F13)</f>
        <v>7</v>
      </c>
      <c r="D13" s="33">
        <f>O13</f>
        <v>0</v>
      </c>
      <c r="E13" s="33">
        <f>SUM(P13+L13)</f>
        <v>2</v>
      </c>
      <c r="F13" s="33">
        <f>SUM(Q13+M13)</f>
        <v>5</v>
      </c>
      <c r="G13" s="32">
        <f>SUM(H13:I13)</f>
        <v>0</v>
      </c>
      <c r="H13" s="33">
        <v>0</v>
      </c>
      <c r="I13" s="33">
        <v>0</v>
      </c>
      <c r="J13" s="32">
        <f>SUM(L13:M13)</f>
        <v>4</v>
      </c>
      <c r="K13" s="33">
        <v>0</v>
      </c>
      <c r="L13" s="33">
        <f>'[1]Table 12'!D16</f>
        <v>1</v>
      </c>
      <c r="M13" s="33">
        <f>'[1]Table 12'!D15</f>
        <v>3</v>
      </c>
      <c r="N13" s="32">
        <f>SUM(P13:Q13)</f>
        <v>3</v>
      </c>
      <c r="O13" s="33">
        <v>0</v>
      </c>
      <c r="P13" s="33">
        <f>'[1]Table 12'!D14</f>
        <v>1</v>
      </c>
      <c r="Q13" s="33">
        <f>'[1]Table 12'!D13</f>
        <v>2</v>
      </c>
      <c r="R13" s="114" t="s">
        <v>213</v>
      </c>
      <c r="S13" s="114"/>
      <c r="T13" s="31"/>
    </row>
    <row r="14" spans="1:20" ht="24.95" customHeight="1">
      <c r="A14" s="113" t="s">
        <v>214</v>
      </c>
      <c r="B14" s="113"/>
      <c r="C14" s="32">
        <f>SUM(E14:F14)</f>
        <v>15</v>
      </c>
      <c r="D14" s="33">
        <f>O14</f>
        <v>0</v>
      </c>
      <c r="E14" s="33">
        <f>SUM(P14+L14)</f>
        <v>4</v>
      </c>
      <c r="F14" s="33">
        <f>SUM(Q14+M14)</f>
        <v>11</v>
      </c>
      <c r="G14" s="32">
        <f>SUM(H14:I14)</f>
        <v>0</v>
      </c>
      <c r="H14" s="33">
        <v>0</v>
      </c>
      <c r="I14" s="33">
        <v>0</v>
      </c>
      <c r="J14" s="32">
        <f>SUM(L14:M14)</f>
        <v>15</v>
      </c>
      <c r="K14" s="33">
        <v>0</v>
      </c>
      <c r="L14" s="33">
        <f>'[1]Table 12'!D21</f>
        <v>4</v>
      </c>
      <c r="M14" s="33">
        <f>'[1]Table 12'!D20</f>
        <v>11</v>
      </c>
      <c r="N14" s="32">
        <f>SUM(P14:Q14)</f>
        <v>0</v>
      </c>
      <c r="O14" s="33">
        <v>0</v>
      </c>
      <c r="P14" s="33">
        <f>'[1]Table 12'!D19</f>
        <v>0</v>
      </c>
      <c r="Q14" s="33">
        <f>'[1]Table 12'!D18</f>
        <v>0</v>
      </c>
      <c r="R14" s="114" t="s">
        <v>215</v>
      </c>
      <c r="S14" s="114"/>
      <c r="T14" s="31"/>
    </row>
    <row r="15" spans="1:20" ht="24.95" customHeight="1">
      <c r="A15" s="113" t="s">
        <v>216</v>
      </c>
      <c r="B15" s="113"/>
      <c r="C15" s="32">
        <f>SUM(E15:F15)</f>
        <v>0</v>
      </c>
      <c r="D15" s="33">
        <f>O15</f>
        <v>0</v>
      </c>
      <c r="E15" s="33">
        <f>SUM(P15+L15)</f>
        <v>0</v>
      </c>
      <c r="F15" s="33">
        <f>SUM(Q15+M15)</f>
        <v>0</v>
      </c>
      <c r="G15" s="32">
        <f>SUM(H15:I15)</f>
        <v>0</v>
      </c>
      <c r="H15" s="33">
        <v>0</v>
      </c>
      <c r="I15" s="33">
        <v>0</v>
      </c>
      <c r="J15" s="32">
        <f>SUM(L15:M15)</f>
        <v>0</v>
      </c>
      <c r="K15" s="33">
        <v>0</v>
      </c>
      <c r="L15" s="33">
        <f>'[1]Table 12'!D26</f>
        <v>0</v>
      </c>
      <c r="M15" s="33">
        <f>'[1]Table 12'!D25</f>
        <v>0</v>
      </c>
      <c r="N15" s="32">
        <f>SUM(P15:Q15)</f>
        <v>0</v>
      </c>
      <c r="O15" s="33">
        <v>0</v>
      </c>
      <c r="P15" s="33">
        <f>'[1]Table 12'!D24</f>
        <v>0</v>
      </c>
      <c r="Q15" s="33">
        <f>'[1]Table 12'!D23</f>
        <v>0</v>
      </c>
      <c r="R15" s="114" t="s">
        <v>39</v>
      </c>
      <c r="S15" s="114"/>
      <c r="T15" s="31"/>
    </row>
    <row r="16" spans="1:20" ht="24.95" customHeight="1">
      <c r="A16" s="113" t="s">
        <v>217</v>
      </c>
      <c r="B16" s="113"/>
      <c r="C16" s="32">
        <f>SUM(E16:F16)</f>
        <v>2</v>
      </c>
      <c r="D16" s="33">
        <f>O16</f>
        <v>0</v>
      </c>
      <c r="E16" s="33">
        <f>SUM(P16+L16)</f>
        <v>1</v>
      </c>
      <c r="F16" s="33">
        <f>SUM(Q16+M16)</f>
        <v>1</v>
      </c>
      <c r="G16" s="32">
        <f>SUM(H16:I16)</f>
        <v>0</v>
      </c>
      <c r="H16" s="33">
        <v>0</v>
      </c>
      <c r="I16" s="33">
        <v>0</v>
      </c>
      <c r="J16" s="32">
        <f>SUM(L16:M16)</f>
        <v>2</v>
      </c>
      <c r="K16" s="33">
        <v>0</v>
      </c>
      <c r="L16" s="33">
        <f>'[1]Table 12'!D31</f>
        <v>1</v>
      </c>
      <c r="M16" s="33">
        <f>'[1]Table 12'!D30</f>
        <v>1</v>
      </c>
      <c r="N16" s="32">
        <f>SUM(P16:Q16)</f>
        <v>0</v>
      </c>
      <c r="O16" s="33">
        <v>0</v>
      </c>
      <c r="P16" s="33">
        <f>'[1]Table 12'!D29</f>
        <v>0</v>
      </c>
      <c r="Q16" s="33">
        <f>'[1]Table 12'!D28</f>
        <v>0</v>
      </c>
      <c r="R16" s="114" t="s">
        <v>218</v>
      </c>
      <c r="S16" s="114"/>
      <c r="T16" s="31"/>
    </row>
    <row r="17" spans="1:20" ht="24.95" customHeight="1">
      <c r="A17" s="113" t="s">
        <v>219</v>
      </c>
      <c r="B17" s="113"/>
      <c r="C17" s="32">
        <f>SUM(E17:F17)</f>
        <v>0</v>
      </c>
      <c r="D17" s="33">
        <f>O17</f>
        <v>0</v>
      </c>
      <c r="E17" s="33">
        <f>SUM(P17+L17)</f>
        <v>0</v>
      </c>
      <c r="F17" s="33">
        <f>SUM(Q17+M17)</f>
        <v>0</v>
      </c>
      <c r="G17" s="32">
        <f>SUM(H17:I17)</f>
        <v>0</v>
      </c>
      <c r="H17" s="33">
        <v>0</v>
      </c>
      <c r="I17" s="33">
        <v>0</v>
      </c>
      <c r="J17" s="32">
        <f>SUM(L17:M17)</f>
        <v>0</v>
      </c>
      <c r="K17" s="33">
        <v>0</v>
      </c>
      <c r="L17" s="33">
        <f>'[1]Table 12'!D36</f>
        <v>0</v>
      </c>
      <c r="M17" s="33">
        <f>'[1]Table 12'!D35</f>
        <v>0</v>
      </c>
      <c r="N17" s="32">
        <f>SUM(P17:Q17)</f>
        <v>0</v>
      </c>
      <c r="O17" s="33">
        <v>0</v>
      </c>
      <c r="P17" s="33">
        <f>'[1]Table 12'!D34</f>
        <v>0</v>
      </c>
      <c r="Q17" s="33">
        <f>'[1]Table 12'!D33</f>
        <v>0</v>
      </c>
      <c r="R17" s="114" t="s">
        <v>40</v>
      </c>
      <c r="S17" s="114"/>
      <c r="T17" s="31"/>
    </row>
    <row r="18" spans="1:20" ht="24.95" customHeight="1">
      <c r="A18" s="113" t="s">
        <v>41</v>
      </c>
      <c r="B18" s="113"/>
      <c r="C18" s="32">
        <f>SUM(E18:F18)</f>
        <v>291</v>
      </c>
      <c r="D18" s="33">
        <f>O18</f>
        <v>0</v>
      </c>
      <c r="E18" s="33">
        <f>SUM(P18+L18)</f>
        <v>125</v>
      </c>
      <c r="F18" s="33">
        <f>SUM(Q18+M18)</f>
        <v>166</v>
      </c>
      <c r="G18" s="32">
        <f>SUM(H18:I18)</f>
        <v>0</v>
      </c>
      <c r="H18" s="33">
        <v>0</v>
      </c>
      <c r="I18" s="33">
        <v>0</v>
      </c>
      <c r="J18" s="32">
        <f>SUM(L18:M18)</f>
        <v>171</v>
      </c>
      <c r="K18" s="33">
        <v>0</v>
      </c>
      <c r="L18" s="33">
        <f>'[1]Table 12'!D48</f>
        <v>72</v>
      </c>
      <c r="M18" s="33">
        <f>'[1]Table 12'!D47</f>
        <v>99</v>
      </c>
      <c r="N18" s="32">
        <f>SUM(P18:Q18)</f>
        <v>120</v>
      </c>
      <c r="O18" s="33">
        <v>0</v>
      </c>
      <c r="P18" s="33">
        <f>'[1]Table 12'!D46</f>
        <v>53</v>
      </c>
      <c r="Q18" s="33">
        <f>'[1]Table 12'!D45</f>
        <v>67</v>
      </c>
      <c r="R18" s="114" t="s">
        <v>42</v>
      </c>
      <c r="S18" s="114"/>
      <c r="T18" s="31"/>
    </row>
    <row r="19" spans="1:20" ht="24.95" customHeight="1">
      <c r="A19" s="113" t="s">
        <v>220</v>
      </c>
      <c r="B19" s="113"/>
      <c r="C19" s="32">
        <f>SUM(E19:F19)</f>
        <v>0</v>
      </c>
      <c r="D19" s="33">
        <f>O19</f>
        <v>0</v>
      </c>
      <c r="E19" s="33">
        <f>SUM(P19+L19)</f>
        <v>0</v>
      </c>
      <c r="F19" s="33">
        <f>SUM(Q19+M19)</f>
        <v>0</v>
      </c>
      <c r="G19" s="32">
        <f>SUM(H19:I19)</f>
        <v>0</v>
      </c>
      <c r="H19" s="33">
        <v>0</v>
      </c>
      <c r="I19" s="33">
        <v>0</v>
      </c>
      <c r="J19" s="32">
        <f>SUM(L19:M19)</f>
        <v>0</v>
      </c>
      <c r="K19" s="33">
        <v>0</v>
      </c>
      <c r="L19" s="33">
        <f>'[1]Table 12'!D53</f>
        <v>0</v>
      </c>
      <c r="M19" s="33">
        <f>'[1]Table 12'!D52</f>
        <v>0</v>
      </c>
      <c r="N19" s="32">
        <f>SUM(P19:Q19)</f>
        <v>0</v>
      </c>
      <c r="O19" s="33">
        <v>0</v>
      </c>
      <c r="P19" s="33">
        <f>'[1]Table 12'!D51</f>
        <v>0</v>
      </c>
      <c r="Q19" s="33">
        <f>'[1]Table 12'!D50</f>
        <v>0</v>
      </c>
      <c r="R19" s="114" t="s">
        <v>43</v>
      </c>
      <c r="S19" s="114"/>
      <c r="T19" s="31"/>
    </row>
    <row r="20" spans="1:20" ht="24.95" customHeight="1">
      <c r="A20" s="113" t="s">
        <v>221</v>
      </c>
      <c r="B20" s="113"/>
      <c r="C20" s="32">
        <f>SUM(E20:F20)</f>
        <v>0</v>
      </c>
      <c r="D20" s="33">
        <f>O20</f>
        <v>0</v>
      </c>
      <c r="E20" s="33">
        <f>SUM(P20+L20)</f>
        <v>0</v>
      </c>
      <c r="F20" s="33">
        <f>SUM(Q20+M20)</f>
        <v>0</v>
      </c>
      <c r="G20" s="32">
        <f>SUM(H20:I20)</f>
        <v>0</v>
      </c>
      <c r="H20" s="33">
        <v>0</v>
      </c>
      <c r="I20" s="33">
        <v>0</v>
      </c>
      <c r="J20" s="32">
        <f>SUM(L20:M20)</f>
        <v>0</v>
      </c>
      <c r="K20" s="33">
        <v>0</v>
      </c>
      <c r="L20" s="33">
        <f>'[1]Table 12'!D58</f>
        <v>0</v>
      </c>
      <c r="M20" s="33">
        <f>'[1]Table 12'!D57</f>
        <v>0</v>
      </c>
      <c r="N20" s="32">
        <f>SUM(P20:Q20)</f>
        <v>0</v>
      </c>
      <c r="O20" s="33">
        <v>0</v>
      </c>
      <c r="P20" s="33">
        <f>'[1]Table 12'!D56</f>
        <v>0</v>
      </c>
      <c r="Q20" s="33">
        <f>'[1]Table 12'!D55</f>
        <v>0</v>
      </c>
      <c r="R20" s="114" t="s">
        <v>222</v>
      </c>
      <c r="S20" s="114"/>
      <c r="T20" s="31"/>
    </row>
    <row r="21" spans="1:20" ht="24.95" customHeight="1">
      <c r="A21" s="113" t="s">
        <v>44</v>
      </c>
      <c r="B21" s="113"/>
      <c r="C21" s="32">
        <f>SUM(E21:F21)</f>
        <v>8</v>
      </c>
      <c r="D21" s="33">
        <f>O21</f>
        <v>0</v>
      </c>
      <c r="E21" s="33">
        <f>SUM(P21+L21)</f>
        <v>3</v>
      </c>
      <c r="F21" s="33">
        <f>SUM(Q21+M21)</f>
        <v>5</v>
      </c>
      <c r="G21" s="32">
        <f>SUM(H21:I21)</f>
        <v>0</v>
      </c>
      <c r="H21" s="33">
        <v>0</v>
      </c>
      <c r="I21" s="33">
        <v>0</v>
      </c>
      <c r="J21" s="32">
        <f>SUM(L21:M21)</f>
        <v>8</v>
      </c>
      <c r="K21" s="33">
        <v>0</v>
      </c>
      <c r="L21" s="33">
        <f>'[1]Table 12'!D63</f>
        <v>3</v>
      </c>
      <c r="M21" s="33">
        <f>'[1]Table 12'!D62</f>
        <v>5</v>
      </c>
      <c r="N21" s="32">
        <f>SUM(P21:Q21)</f>
        <v>0</v>
      </c>
      <c r="O21" s="33">
        <v>0</v>
      </c>
      <c r="P21" s="33">
        <f>'[1]Table 12'!D61</f>
        <v>0</v>
      </c>
      <c r="Q21" s="33">
        <f>'[1]Table 12'!D60</f>
        <v>0</v>
      </c>
      <c r="R21" s="114" t="s">
        <v>45</v>
      </c>
      <c r="S21" s="114"/>
      <c r="T21" s="31"/>
    </row>
    <row r="22" spans="1:20" ht="24.95" customHeight="1">
      <c r="A22" s="113" t="s">
        <v>46</v>
      </c>
      <c r="B22" s="113"/>
      <c r="C22" s="32">
        <f>SUM(E22:F22)</f>
        <v>55</v>
      </c>
      <c r="D22" s="33">
        <f>O22</f>
        <v>0</v>
      </c>
      <c r="E22" s="33">
        <f>SUM(P22+L22)</f>
        <v>26</v>
      </c>
      <c r="F22" s="33">
        <f>SUM(Q22+M22)</f>
        <v>29</v>
      </c>
      <c r="G22" s="32">
        <f>SUM(H22:I22)</f>
        <v>0</v>
      </c>
      <c r="H22" s="33">
        <v>0</v>
      </c>
      <c r="I22" s="33">
        <v>0</v>
      </c>
      <c r="J22" s="32">
        <f>SUM(L22:M22)</f>
        <v>33</v>
      </c>
      <c r="K22" s="33">
        <v>0</v>
      </c>
      <c r="L22" s="33">
        <f>'[1]Table 12'!D68</f>
        <v>15</v>
      </c>
      <c r="M22" s="33">
        <f>'[1]Table 12'!D67</f>
        <v>18</v>
      </c>
      <c r="N22" s="32">
        <f>SUM(P22:Q22)</f>
        <v>22</v>
      </c>
      <c r="O22" s="33">
        <v>0</v>
      </c>
      <c r="P22" s="33">
        <f>'[1]Table 12'!D66</f>
        <v>11</v>
      </c>
      <c r="Q22" s="33">
        <f>'[1]Table 12'!D65</f>
        <v>11</v>
      </c>
      <c r="R22" s="114" t="s">
        <v>223</v>
      </c>
      <c r="S22" s="114"/>
      <c r="T22" s="31"/>
    </row>
    <row r="23" spans="1:20" ht="24.95" customHeight="1">
      <c r="A23" s="113" t="s">
        <v>47</v>
      </c>
      <c r="B23" s="113"/>
      <c r="C23" s="32">
        <f>SUM(E23:F23)</f>
        <v>105</v>
      </c>
      <c r="D23" s="33">
        <f>O23</f>
        <v>0</v>
      </c>
      <c r="E23" s="33">
        <f>SUM(P23+L23)</f>
        <v>46</v>
      </c>
      <c r="F23" s="33">
        <f>SUM(Q23+M23)</f>
        <v>59</v>
      </c>
      <c r="G23" s="32">
        <f>SUM(H23:I23)</f>
        <v>0</v>
      </c>
      <c r="H23" s="33">
        <v>0</v>
      </c>
      <c r="I23" s="33">
        <v>0</v>
      </c>
      <c r="J23" s="32">
        <f>SUM(L23:M23)</f>
        <v>67</v>
      </c>
      <c r="K23" s="33">
        <v>0</v>
      </c>
      <c r="L23" s="33">
        <f>'[1]Table 12'!D73</f>
        <v>23</v>
      </c>
      <c r="M23" s="33">
        <f>'[1]Table 12'!D72</f>
        <v>44</v>
      </c>
      <c r="N23" s="32">
        <f>SUM(P23:Q23)</f>
        <v>38</v>
      </c>
      <c r="O23" s="33">
        <v>0</v>
      </c>
      <c r="P23" s="33">
        <f>'[1]Table 12'!D71</f>
        <v>23</v>
      </c>
      <c r="Q23" s="33">
        <f>'[1]Table 12'!D70</f>
        <v>15</v>
      </c>
      <c r="R23" s="114" t="s">
        <v>224</v>
      </c>
      <c r="S23" s="114"/>
      <c r="T23" s="31"/>
    </row>
    <row r="24" spans="1:20" ht="24.95" customHeight="1">
      <c r="A24" s="110" t="s">
        <v>48</v>
      </c>
      <c r="B24" s="110"/>
      <c r="C24" s="32">
        <f>SUM(E24:F24)</f>
        <v>13</v>
      </c>
      <c r="D24" s="33">
        <f>O24</f>
        <v>0</v>
      </c>
      <c r="E24" s="33">
        <f>SUM(P24+L24)</f>
        <v>6</v>
      </c>
      <c r="F24" s="33">
        <f>SUM(Q24+M24)</f>
        <v>7</v>
      </c>
      <c r="G24" s="32">
        <f>SUM(H24:I24)</f>
        <v>0</v>
      </c>
      <c r="H24" s="33">
        <v>0</v>
      </c>
      <c r="I24" s="33">
        <v>0</v>
      </c>
      <c r="J24" s="32">
        <f>SUM(L24:M24)</f>
        <v>7</v>
      </c>
      <c r="K24" s="33">
        <v>0</v>
      </c>
      <c r="L24" s="33">
        <f>'[1]Table 12'!D78</f>
        <v>3</v>
      </c>
      <c r="M24" s="33">
        <f>'[1]Table 12'!D77</f>
        <v>4</v>
      </c>
      <c r="N24" s="32">
        <f>SUM(P24:Q24)</f>
        <v>6</v>
      </c>
      <c r="O24" s="33">
        <v>0</v>
      </c>
      <c r="P24" s="33">
        <f>'[1]Table 12'!D76</f>
        <v>3</v>
      </c>
      <c r="Q24" s="33">
        <f>'[1]Table 12'!D75</f>
        <v>3</v>
      </c>
      <c r="R24" s="114" t="s">
        <v>225</v>
      </c>
      <c r="S24" s="114"/>
      <c r="T24" s="31"/>
    </row>
    <row r="25" spans="1:20" ht="24.95" customHeight="1">
      <c r="A25" s="110" t="s">
        <v>226</v>
      </c>
      <c r="B25" s="110"/>
      <c r="C25" s="32">
        <f>SUM(E25:F25)</f>
        <v>104</v>
      </c>
      <c r="D25" s="33">
        <f>O25</f>
        <v>0</v>
      </c>
      <c r="E25" s="33">
        <f>SUM(P25+L25)</f>
        <v>22</v>
      </c>
      <c r="F25" s="33">
        <f>SUM(Q25+M25)</f>
        <v>82</v>
      </c>
      <c r="G25" s="32">
        <f>SUM(H25:I25)</f>
        <v>0</v>
      </c>
      <c r="H25" s="33">
        <v>0</v>
      </c>
      <c r="I25" s="33">
        <v>0</v>
      </c>
      <c r="J25" s="32">
        <f>SUM(L25:M25)</f>
        <v>68</v>
      </c>
      <c r="K25" s="33">
        <v>0</v>
      </c>
      <c r="L25" s="33">
        <f>'[1]Table 12'!D90</f>
        <v>11</v>
      </c>
      <c r="M25" s="33">
        <f>'[1]Table 12'!D89</f>
        <v>57</v>
      </c>
      <c r="N25" s="32">
        <f>SUM(P25:Q25)</f>
        <v>36</v>
      </c>
      <c r="O25" s="33">
        <v>0</v>
      </c>
      <c r="P25" s="33">
        <f>'[1]Table 12'!D88</f>
        <v>11</v>
      </c>
      <c r="Q25" s="33">
        <f>'[1]Table 12'!D87</f>
        <v>25</v>
      </c>
      <c r="R25" s="111" t="s">
        <v>227</v>
      </c>
      <c r="S25" s="111"/>
      <c r="T25" s="31"/>
    </row>
    <row r="26" spans="1:20" ht="24.95" customHeight="1">
      <c r="A26" s="113" t="s">
        <v>228</v>
      </c>
      <c r="B26" s="113"/>
      <c r="C26" s="32">
        <f>SUM(E26:F26)</f>
        <v>137</v>
      </c>
      <c r="D26" s="33">
        <f>O26</f>
        <v>0</v>
      </c>
      <c r="E26" s="33">
        <f>SUM(P26+L26)</f>
        <v>135</v>
      </c>
      <c r="F26" s="33">
        <f>SUM(Q26+M26)</f>
        <v>2</v>
      </c>
      <c r="G26" s="32">
        <f>SUM(H26:I26)</f>
        <v>0</v>
      </c>
      <c r="H26" s="33">
        <v>0</v>
      </c>
      <c r="I26" s="33">
        <v>0</v>
      </c>
      <c r="J26" s="32">
        <f>SUM(L26:M26)</f>
        <v>89</v>
      </c>
      <c r="K26" s="33">
        <v>0</v>
      </c>
      <c r="L26" s="33">
        <f>'[1]Table 12'!D95</f>
        <v>89</v>
      </c>
      <c r="M26" s="33">
        <f>'[1]Table 12'!D94</f>
        <v>0</v>
      </c>
      <c r="N26" s="32">
        <f>SUM(P26:Q26)</f>
        <v>48</v>
      </c>
      <c r="O26" s="33">
        <v>0</v>
      </c>
      <c r="P26" s="33">
        <f>'[1]Table 12'!D93</f>
        <v>46</v>
      </c>
      <c r="Q26" s="33">
        <f>'[1]Table 12'!D92</f>
        <v>2</v>
      </c>
      <c r="R26" s="114" t="s">
        <v>229</v>
      </c>
      <c r="S26" s="114"/>
      <c r="T26" s="31"/>
    </row>
    <row r="27" spans="1:20" ht="24.95" customHeight="1">
      <c r="A27" s="113" t="s">
        <v>49</v>
      </c>
      <c r="B27" s="113"/>
      <c r="C27" s="32">
        <f>SUM(E27:F27)</f>
        <v>7</v>
      </c>
      <c r="D27" s="33">
        <f>O27</f>
        <v>0</v>
      </c>
      <c r="E27" s="33">
        <f>SUM(P27+L27)</f>
        <v>7</v>
      </c>
      <c r="F27" s="33">
        <f>SUM(Q27+M27)</f>
        <v>0</v>
      </c>
      <c r="G27" s="32">
        <f>SUM(H27:I27)</f>
        <v>0</v>
      </c>
      <c r="H27" s="33">
        <v>0</v>
      </c>
      <c r="I27" s="33">
        <v>0</v>
      </c>
      <c r="J27" s="32">
        <f>SUM(L27:M27)</f>
        <v>5</v>
      </c>
      <c r="K27" s="33">
        <v>0</v>
      </c>
      <c r="L27" s="33">
        <f>'[1]Table 12'!D100</f>
        <v>5</v>
      </c>
      <c r="M27" s="33">
        <f>'[1]Table 12'!D99</f>
        <v>0</v>
      </c>
      <c r="N27" s="32">
        <f>SUM(P27:Q27)</f>
        <v>2</v>
      </c>
      <c r="O27" s="33">
        <v>0</v>
      </c>
      <c r="P27" s="33">
        <f>'[1]Table 12'!D98</f>
        <v>2</v>
      </c>
      <c r="Q27" s="33">
        <f>'[1]Table 12'!D97</f>
        <v>0</v>
      </c>
      <c r="R27" s="114" t="s">
        <v>230</v>
      </c>
      <c r="S27" s="114"/>
      <c r="T27" s="31"/>
    </row>
    <row r="28" spans="1:20" ht="24.95" customHeight="1">
      <c r="A28" s="113" t="s">
        <v>231</v>
      </c>
      <c r="B28" s="113"/>
      <c r="C28" s="32">
        <f>SUM(E28:F28)</f>
        <v>708</v>
      </c>
      <c r="D28" s="33">
        <f>O28</f>
        <v>0</v>
      </c>
      <c r="E28" s="33">
        <f>SUM(P28+L28)</f>
        <v>290</v>
      </c>
      <c r="F28" s="33">
        <f>SUM(Q28+M28)</f>
        <v>418</v>
      </c>
      <c r="G28" s="32">
        <f>SUM(H28:I28)</f>
        <v>0</v>
      </c>
      <c r="H28" s="33">
        <v>0</v>
      </c>
      <c r="I28" s="33">
        <v>0</v>
      </c>
      <c r="J28" s="32">
        <f>SUM(L28:M28)</f>
        <v>473</v>
      </c>
      <c r="K28" s="33">
        <v>0</v>
      </c>
      <c r="L28" s="33">
        <f>'[1]Table 12'!D105</f>
        <v>192</v>
      </c>
      <c r="M28" s="33">
        <f>'[1]Table 12'!D104</f>
        <v>281</v>
      </c>
      <c r="N28" s="32">
        <f>SUM(P28:Q28)</f>
        <v>235</v>
      </c>
      <c r="O28" s="33">
        <v>0</v>
      </c>
      <c r="P28" s="33">
        <f>'[1]Table 12'!D103</f>
        <v>98</v>
      </c>
      <c r="Q28" s="33">
        <f>'[1]Table 12'!D102</f>
        <v>137</v>
      </c>
      <c r="R28" s="114" t="s">
        <v>232</v>
      </c>
      <c r="S28" s="114"/>
      <c r="T28" s="31">
        <f>SUM(C22:C28)+C30</f>
        <v>1181</v>
      </c>
    </row>
    <row r="29" spans="1:20" ht="24.95" customHeight="1">
      <c r="A29" s="115" t="s">
        <v>50</v>
      </c>
      <c r="B29" s="115"/>
      <c r="C29" s="32">
        <f>SUM(E29:F29)</f>
        <v>32</v>
      </c>
      <c r="D29" s="33">
        <f>O29</f>
        <v>0</v>
      </c>
      <c r="E29" s="33">
        <f>SUM(P29+L29)</f>
        <v>16</v>
      </c>
      <c r="F29" s="33">
        <f>SUM(Q29+M29)</f>
        <v>16</v>
      </c>
      <c r="G29" s="32">
        <f>SUM(H29:I29)</f>
        <v>0</v>
      </c>
      <c r="H29" s="33">
        <v>0</v>
      </c>
      <c r="I29" s="33">
        <v>0</v>
      </c>
      <c r="J29" s="32">
        <f>SUM(L29:M29)</f>
        <v>18</v>
      </c>
      <c r="K29" s="33">
        <v>0</v>
      </c>
      <c r="L29" s="33">
        <f>'[1]Table 12'!D110</f>
        <v>8</v>
      </c>
      <c r="M29" s="33">
        <f>'[1]Table 12'!D109</f>
        <v>10</v>
      </c>
      <c r="N29" s="32">
        <f>SUM(P29:Q29)</f>
        <v>14</v>
      </c>
      <c r="O29" s="33">
        <v>0</v>
      </c>
      <c r="P29" s="33">
        <f>'[1]Table 12'!D108</f>
        <v>8</v>
      </c>
      <c r="Q29" s="33">
        <f>'[1]Table 12'!D107</f>
        <v>6</v>
      </c>
      <c r="R29" s="116" t="s">
        <v>51</v>
      </c>
      <c r="S29" s="116"/>
      <c r="T29" s="31"/>
    </row>
    <row r="30" spans="1:20" ht="24.95" customHeight="1">
      <c r="A30" s="113" t="s">
        <v>52</v>
      </c>
      <c r="B30" s="113"/>
      <c r="C30" s="32">
        <f>SUM(E30:F30)</f>
        <v>52</v>
      </c>
      <c r="D30" s="33">
        <f>O30</f>
        <v>0</v>
      </c>
      <c r="E30" s="33">
        <f>SUM(P30+L30)</f>
        <v>20</v>
      </c>
      <c r="F30" s="33">
        <f>SUM(Q30+M30)</f>
        <v>32</v>
      </c>
      <c r="G30" s="32">
        <f>SUM(H30:I30)</f>
        <v>0</v>
      </c>
      <c r="H30" s="33">
        <v>0</v>
      </c>
      <c r="I30" s="33">
        <v>0</v>
      </c>
      <c r="J30" s="32">
        <f>SUM(L30:M30)</f>
        <v>28</v>
      </c>
      <c r="K30" s="33">
        <v>0</v>
      </c>
      <c r="L30" s="33">
        <f>'[1]Table 12'!D115</f>
        <v>7</v>
      </c>
      <c r="M30" s="33">
        <f>'[1]Table 12'!D114</f>
        <v>21</v>
      </c>
      <c r="N30" s="32">
        <f>SUM(P30:Q30)</f>
        <v>24</v>
      </c>
      <c r="O30" s="33">
        <v>0</v>
      </c>
      <c r="P30" s="33">
        <f>'[1]Table 12'!D113</f>
        <v>13</v>
      </c>
      <c r="Q30" s="33">
        <f>'[1]Table 12'!D112</f>
        <v>11</v>
      </c>
      <c r="R30" s="114" t="s">
        <v>53</v>
      </c>
      <c r="S30" s="114"/>
      <c r="T30" s="31"/>
    </row>
    <row r="31" spans="1:20" ht="24.95" customHeight="1">
      <c r="A31" s="113" t="s">
        <v>54</v>
      </c>
      <c r="B31" s="113"/>
      <c r="C31" s="32">
        <f>SUM(E31:F31)</f>
        <v>161</v>
      </c>
      <c r="D31" s="33">
        <f>O31</f>
        <v>0</v>
      </c>
      <c r="E31" s="33">
        <f>SUM(P31+L31)</f>
        <v>56</v>
      </c>
      <c r="F31" s="33">
        <f>SUM(Q31+M31)</f>
        <v>105</v>
      </c>
      <c r="G31" s="32">
        <f>SUM(H31:I31)</f>
        <v>0</v>
      </c>
      <c r="H31" s="33">
        <v>0</v>
      </c>
      <c r="I31" s="33">
        <v>0</v>
      </c>
      <c r="J31" s="32">
        <f>SUM(L31:M31)</f>
        <v>119</v>
      </c>
      <c r="K31" s="33">
        <v>0</v>
      </c>
      <c r="L31" s="33">
        <f>'[1]Table 12'!D120</f>
        <v>34</v>
      </c>
      <c r="M31" s="33">
        <f>'[1]Table 12'!D119</f>
        <v>85</v>
      </c>
      <c r="N31" s="32">
        <f>SUM(P31:Q31)</f>
        <v>42</v>
      </c>
      <c r="O31" s="33">
        <v>0</v>
      </c>
      <c r="P31" s="33">
        <f>'[1]Table 12'!D118</f>
        <v>22</v>
      </c>
      <c r="Q31" s="33">
        <f>'[1]Table 12'!D117</f>
        <v>20</v>
      </c>
      <c r="R31" s="114" t="s">
        <v>55</v>
      </c>
      <c r="S31" s="114"/>
      <c r="T31" s="31"/>
    </row>
    <row r="32" spans="1:20" ht="24.95" customHeight="1">
      <c r="A32" s="113" t="s">
        <v>56</v>
      </c>
      <c r="B32" s="113"/>
      <c r="C32" s="32">
        <f>SUM(E32:F32)</f>
        <v>0</v>
      </c>
      <c r="D32" s="33">
        <f>O32</f>
        <v>0</v>
      </c>
      <c r="E32" s="33">
        <f>SUM(P32+L32)</f>
        <v>0</v>
      </c>
      <c r="F32" s="33">
        <f>SUM(Q32+M32)</f>
        <v>0</v>
      </c>
      <c r="G32" s="32">
        <f>SUM(H32:I32)</f>
        <v>0</v>
      </c>
      <c r="H32" s="33">
        <v>0</v>
      </c>
      <c r="I32" s="33">
        <v>0</v>
      </c>
      <c r="J32" s="32">
        <f>SUM(L32:M32)</f>
        <v>0</v>
      </c>
      <c r="K32" s="33">
        <v>0</v>
      </c>
      <c r="L32" s="33">
        <f>'[1]Table 12'!D125</f>
        <v>0</v>
      </c>
      <c r="M32" s="33">
        <f>'[1]Table 12'!D124</f>
        <v>0</v>
      </c>
      <c r="N32" s="32">
        <f>SUM(P32:Q32)</f>
        <v>0</v>
      </c>
      <c r="O32" s="33">
        <v>0</v>
      </c>
      <c r="P32" s="33">
        <f>'[1]Table 12'!D123</f>
        <v>0</v>
      </c>
      <c r="Q32" s="33">
        <f>'[1]Table 12'!D122</f>
        <v>0</v>
      </c>
      <c r="R32" s="114" t="s">
        <v>57</v>
      </c>
      <c r="S32" s="114"/>
      <c r="T32" s="31"/>
    </row>
    <row r="33" spans="1:20" ht="24.95" customHeight="1">
      <c r="A33" s="113" t="s">
        <v>233</v>
      </c>
      <c r="B33" s="113"/>
      <c r="C33" s="32">
        <f>SUM(E33:F33)</f>
        <v>44</v>
      </c>
      <c r="D33" s="33">
        <f>O33</f>
        <v>0</v>
      </c>
      <c r="E33" s="33">
        <f>SUM(P33+L33)</f>
        <v>26</v>
      </c>
      <c r="F33" s="33">
        <f>SUM(Q33+M33)</f>
        <v>18</v>
      </c>
      <c r="G33" s="32">
        <f>SUM(H33:I33)</f>
        <v>0</v>
      </c>
      <c r="H33" s="33">
        <v>0</v>
      </c>
      <c r="I33" s="33">
        <v>0</v>
      </c>
      <c r="J33" s="32">
        <f>SUM(L33:M33)</f>
        <v>27</v>
      </c>
      <c r="K33" s="33">
        <v>0</v>
      </c>
      <c r="L33" s="33">
        <f>'[1]Table 12'!D137</f>
        <v>22</v>
      </c>
      <c r="M33" s="33">
        <f>'[1]Table 12'!D136</f>
        <v>5</v>
      </c>
      <c r="N33" s="32">
        <f>SUM(P33:Q33)</f>
        <v>17</v>
      </c>
      <c r="O33" s="33">
        <v>0</v>
      </c>
      <c r="P33" s="33">
        <f>'[1]Table 12'!D135</f>
        <v>4</v>
      </c>
      <c r="Q33" s="33">
        <f>'[1]Table 12'!D134</f>
        <v>13</v>
      </c>
      <c r="R33" s="111" t="s">
        <v>234</v>
      </c>
      <c r="S33" s="111"/>
      <c r="T33" s="31"/>
    </row>
    <row r="34" spans="1:20" ht="24.95" customHeight="1">
      <c r="A34" s="113" t="s">
        <v>235</v>
      </c>
      <c r="B34" s="113"/>
      <c r="C34" s="32">
        <f>SUM(E34:F34)</f>
        <v>23</v>
      </c>
      <c r="D34" s="33">
        <f>O34</f>
        <v>0</v>
      </c>
      <c r="E34" s="33">
        <f>SUM(P34+L34)</f>
        <v>8</v>
      </c>
      <c r="F34" s="33">
        <f>SUM(Q34+M34)</f>
        <v>15</v>
      </c>
      <c r="G34" s="32">
        <f>SUM(H34:I34)</f>
        <v>0</v>
      </c>
      <c r="H34" s="33">
        <v>0</v>
      </c>
      <c r="I34" s="33">
        <v>0</v>
      </c>
      <c r="J34" s="32">
        <f>SUM(L34:M34)</f>
        <v>16</v>
      </c>
      <c r="K34" s="33">
        <v>0</v>
      </c>
      <c r="L34" s="33">
        <f>'[1]Table 12'!D142</f>
        <v>5</v>
      </c>
      <c r="M34" s="33">
        <f>'[1]Table 12'!D141</f>
        <v>11</v>
      </c>
      <c r="N34" s="32">
        <f>SUM(P34:Q34)</f>
        <v>7</v>
      </c>
      <c r="O34" s="33">
        <v>0</v>
      </c>
      <c r="P34" s="33">
        <f>'[1]Table 12'!D140</f>
        <v>3</v>
      </c>
      <c r="Q34" s="33">
        <f>'[1]Table 12'!D139</f>
        <v>4</v>
      </c>
      <c r="R34" s="114" t="s">
        <v>58</v>
      </c>
      <c r="S34" s="114"/>
      <c r="T34" s="31"/>
    </row>
    <row r="35" spans="1:20" ht="24.95" customHeight="1">
      <c r="A35" s="113" t="s">
        <v>236</v>
      </c>
      <c r="B35" s="113"/>
      <c r="C35" s="32">
        <f>SUM(E35:F35)</f>
        <v>11</v>
      </c>
      <c r="D35" s="33">
        <f>O35</f>
        <v>0</v>
      </c>
      <c r="E35" s="33">
        <f>SUM(P35+L35)</f>
        <v>3</v>
      </c>
      <c r="F35" s="33">
        <f>SUM(Q35+M35)</f>
        <v>8</v>
      </c>
      <c r="G35" s="32">
        <f>SUM(H35:I35)</f>
        <v>0</v>
      </c>
      <c r="H35" s="33">
        <v>0</v>
      </c>
      <c r="I35" s="33">
        <v>0</v>
      </c>
      <c r="J35" s="32">
        <f>SUM(L35:M35)</f>
        <v>5</v>
      </c>
      <c r="K35" s="33">
        <v>0</v>
      </c>
      <c r="L35" s="33">
        <f>'[1]Table 12'!D147</f>
        <v>2</v>
      </c>
      <c r="M35" s="33">
        <f>'[1]Table 12'!D146</f>
        <v>3</v>
      </c>
      <c r="N35" s="32">
        <f>SUM(P35:Q35)</f>
        <v>6</v>
      </c>
      <c r="O35" s="33">
        <v>0</v>
      </c>
      <c r="P35" s="33">
        <f>'[1]Table 12'!D145</f>
        <v>1</v>
      </c>
      <c r="Q35" s="33">
        <f>'[1]Table 12'!D144</f>
        <v>5</v>
      </c>
      <c r="R35" s="114" t="s">
        <v>59</v>
      </c>
      <c r="S35" s="114"/>
      <c r="T35" s="31"/>
    </row>
    <row r="36" spans="1:20" ht="24.95" customHeight="1">
      <c r="A36" s="113" t="s">
        <v>60</v>
      </c>
      <c r="B36" s="113"/>
      <c r="C36" s="32">
        <f>SUM(E36:F36)</f>
        <v>87</v>
      </c>
      <c r="D36" s="33">
        <f>O36</f>
        <v>0</v>
      </c>
      <c r="E36" s="33">
        <f>SUM(P36+L36)</f>
        <v>32</v>
      </c>
      <c r="F36" s="33">
        <f>SUM(Q36+M36)</f>
        <v>55</v>
      </c>
      <c r="G36" s="32">
        <f>SUM(H36:I36)</f>
        <v>0</v>
      </c>
      <c r="H36" s="33">
        <v>0</v>
      </c>
      <c r="I36" s="33">
        <v>0</v>
      </c>
      <c r="J36" s="32">
        <f>SUM(L36:M36)</f>
        <v>60</v>
      </c>
      <c r="K36" s="33">
        <v>0</v>
      </c>
      <c r="L36" s="33">
        <f>'[1]Table 12'!D152</f>
        <v>19</v>
      </c>
      <c r="M36" s="33">
        <f>'[1]Table 12'!D151</f>
        <v>41</v>
      </c>
      <c r="N36" s="32">
        <f>SUM(P36:Q36)</f>
        <v>27</v>
      </c>
      <c r="O36" s="33">
        <v>0</v>
      </c>
      <c r="P36" s="33">
        <f>'[1]Table 12'!D150</f>
        <v>13</v>
      </c>
      <c r="Q36" s="33">
        <f>'[1]Table 12'!D149</f>
        <v>14</v>
      </c>
      <c r="R36" s="111" t="s">
        <v>61</v>
      </c>
      <c r="S36" s="111"/>
      <c r="T36" s="31"/>
    </row>
    <row r="37" spans="1:20" ht="24.95" customHeight="1">
      <c r="A37" s="113" t="s">
        <v>62</v>
      </c>
      <c r="B37" s="113"/>
      <c r="C37" s="32">
        <f>SUM(E37:F37)</f>
        <v>15</v>
      </c>
      <c r="D37" s="33">
        <f>O37</f>
        <v>0</v>
      </c>
      <c r="E37" s="33">
        <f>SUM(P37+L37)</f>
        <v>5</v>
      </c>
      <c r="F37" s="33">
        <f>SUM(Q37+M37)</f>
        <v>10</v>
      </c>
      <c r="G37" s="32">
        <f>SUM(H37:I37)</f>
        <v>0</v>
      </c>
      <c r="H37" s="33">
        <v>0</v>
      </c>
      <c r="I37" s="33">
        <v>0</v>
      </c>
      <c r="J37" s="32">
        <f>SUM(L37:M37)</f>
        <v>13</v>
      </c>
      <c r="K37" s="33">
        <v>0</v>
      </c>
      <c r="L37" s="33">
        <f>'[1]Table 12'!D157</f>
        <v>3</v>
      </c>
      <c r="M37" s="33">
        <f>'[1]Table 12'!D156</f>
        <v>10</v>
      </c>
      <c r="N37" s="32">
        <f>SUM(P37:Q37)</f>
        <v>2</v>
      </c>
      <c r="O37" s="33">
        <v>0</v>
      </c>
      <c r="P37" s="33">
        <f>'[1]Table 12'!D155</f>
        <v>2</v>
      </c>
      <c r="Q37" s="33">
        <f>'[1]Table 12'!D154</f>
        <v>0</v>
      </c>
      <c r="R37" s="114" t="s">
        <v>63</v>
      </c>
      <c r="S37" s="114"/>
      <c r="T37" s="31"/>
    </row>
    <row r="38" spans="1:20" ht="24.95" customHeight="1">
      <c r="A38" s="113" t="s">
        <v>64</v>
      </c>
      <c r="B38" s="113"/>
      <c r="C38" s="32">
        <f>SUM(D38:F38)</f>
        <v>2229</v>
      </c>
      <c r="D38" s="33">
        <f>O38+K38</f>
        <v>2</v>
      </c>
      <c r="E38" s="33">
        <f>SUM(P38+L38)</f>
        <v>480</v>
      </c>
      <c r="F38" s="33">
        <f>SUM(Q38+M38)</f>
        <v>1747</v>
      </c>
      <c r="G38" s="32">
        <f>SUM(H38:I38)</f>
        <v>0</v>
      </c>
      <c r="H38" s="33">
        <v>0</v>
      </c>
      <c r="I38" s="33">
        <v>0</v>
      </c>
      <c r="J38" s="32">
        <f>SUM(K38:M38)</f>
        <v>1735</v>
      </c>
      <c r="K38" s="33">
        <f>'[1]Table 12'!D164</f>
        <v>1</v>
      </c>
      <c r="L38" s="33">
        <f>'[1]Table 12'!D163</f>
        <v>304</v>
      </c>
      <c r="M38" s="33">
        <f>'[1]Table 12'!D162</f>
        <v>1430</v>
      </c>
      <c r="N38" s="32">
        <f>SUM(O38:Q38)</f>
        <v>494</v>
      </c>
      <c r="O38" s="33">
        <f>'[1]Table 12'!D161</f>
        <v>1</v>
      </c>
      <c r="P38" s="33">
        <f>'[1]Table 12'!D160</f>
        <v>176</v>
      </c>
      <c r="Q38" s="33">
        <f>'[1]Table 12'!D159</f>
        <v>317</v>
      </c>
      <c r="R38" s="111" t="s">
        <v>237</v>
      </c>
      <c r="S38" s="111"/>
      <c r="T38" s="31"/>
    </row>
    <row r="39" spans="1:20" ht="24.95" customHeight="1">
      <c r="A39" s="113" t="s">
        <v>238</v>
      </c>
      <c r="B39" s="113"/>
      <c r="C39" s="32">
        <f>SUM(D39:F39)</f>
        <v>1</v>
      </c>
      <c r="D39" s="33">
        <f>O39</f>
        <v>0</v>
      </c>
      <c r="E39" s="33">
        <f>SUM(P39+L39)</f>
        <v>0</v>
      </c>
      <c r="F39" s="33">
        <f>SUM(Q39+M39)</f>
        <v>1</v>
      </c>
      <c r="G39" s="32">
        <f>SUM(H39:I39)</f>
        <v>0</v>
      </c>
      <c r="H39" s="33">
        <v>0</v>
      </c>
      <c r="I39" s="33">
        <v>0</v>
      </c>
      <c r="J39" s="32">
        <f>SUM(L39:M39)</f>
        <v>0</v>
      </c>
      <c r="K39" s="33">
        <v>0</v>
      </c>
      <c r="L39" s="33">
        <f>'[1]Table 12'!D169</f>
        <v>0</v>
      </c>
      <c r="M39" s="33">
        <f>'[1]Table 12'!D168</f>
        <v>0</v>
      </c>
      <c r="N39" s="32">
        <f>SUM(P39:Q39)</f>
        <v>1</v>
      </c>
      <c r="O39" s="33">
        <v>0</v>
      </c>
      <c r="P39" s="33">
        <f>'[1]Table 12'!D167</f>
        <v>0</v>
      </c>
      <c r="Q39" s="33">
        <f>'[1]Table 12'!D166</f>
        <v>1</v>
      </c>
      <c r="R39" s="114" t="s">
        <v>65</v>
      </c>
      <c r="S39" s="114"/>
      <c r="T39" s="31"/>
    </row>
    <row r="40" spans="1:20" ht="24.95" customHeight="1">
      <c r="A40" s="113" t="s">
        <v>239</v>
      </c>
      <c r="B40" s="113"/>
      <c r="C40" s="32">
        <f>SUM(D40:F40)</f>
        <v>20</v>
      </c>
      <c r="D40" s="33">
        <f>O40</f>
        <v>0</v>
      </c>
      <c r="E40" s="33">
        <f>SUM(P40+L40)</f>
        <v>7</v>
      </c>
      <c r="F40" s="33">
        <f>SUM(Q40+M40)</f>
        <v>13</v>
      </c>
      <c r="G40" s="32">
        <f>SUM(H40:I40)</f>
        <v>0</v>
      </c>
      <c r="H40" s="33">
        <v>0</v>
      </c>
      <c r="I40" s="33">
        <v>0</v>
      </c>
      <c r="J40" s="32">
        <f>SUM(L40:M40)</f>
        <v>11</v>
      </c>
      <c r="K40" s="33">
        <v>0</v>
      </c>
      <c r="L40" s="33">
        <f>'[1]Table 12'!D181</f>
        <v>2</v>
      </c>
      <c r="M40" s="33">
        <f>'[1]Table 12'!D180</f>
        <v>9</v>
      </c>
      <c r="N40" s="32">
        <f>SUM(P40:Q40)</f>
        <v>9</v>
      </c>
      <c r="O40" s="33">
        <v>0</v>
      </c>
      <c r="P40" s="33">
        <f>'[1]Table 12'!D179</f>
        <v>5</v>
      </c>
      <c r="Q40" s="33">
        <f>'[1]Table 12'!D178</f>
        <v>4</v>
      </c>
      <c r="R40" s="114" t="s">
        <v>240</v>
      </c>
      <c r="S40" s="114"/>
      <c r="T40" s="31"/>
    </row>
    <row r="41" spans="1:20" ht="24.95" customHeight="1">
      <c r="A41" s="113" t="s">
        <v>241</v>
      </c>
      <c r="B41" s="113"/>
      <c r="C41" s="32">
        <f>SUM(D41:F41)</f>
        <v>206</v>
      </c>
      <c r="D41" s="33">
        <f>O41</f>
        <v>0</v>
      </c>
      <c r="E41" s="33">
        <f>SUM(P41+L41)</f>
        <v>80</v>
      </c>
      <c r="F41" s="33">
        <f>SUM(Q41+M41)</f>
        <v>126</v>
      </c>
      <c r="G41" s="32">
        <f>SUM(H41:I41)</f>
        <v>0</v>
      </c>
      <c r="H41" s="33">
        <v>0</v>
      </c>
      <c r="I41" s="33">
        <v>0</v>
      </c>
      <c r="J41" s="32">
        <f>SUM(L41:M41)</f>
        <v>130</v>
      </c>
      <c r="K41" s="33">
        <v>0</v>
      </c>
      <c r="L41" s="33">
        <f>'[1]Table 12'!D186</f>
        <v>39</v>
      </c>
      <c r="M41" s="33">
        <f>'[1]Table 12'!D185</f>
        <v>91</v>
      </c>
      <c r="N41" s="32">
        <f>SUM(P41:Q41)</f>
        <v>76</v>
      </c>
      <c r="O41" s="33">
        <v>0</v>
      </c>
      <c r="P41" s="33">
        <f>'[1]Table 12'!D184</f>
        <v>41</v>
      </c>
      <c r="Q41" s="33">
        <f>'[1]Table 12'!D183</f>
        <v>35</v>
      </c>
      <c r="R41" s="114" t="s">
        <v>66</v>
      </c>
      <c r="S41" s="114"/>
      <c r="T41" s="31"/>
    </row>
    <row r="42" spans="1:20" ht="24.95" customHeight="1">
      <c r="A42" s="113" t="s">
        <v>242</v>
      </c>
      <c r="B42" s="113"/>
      <c r="C42" s="32">
        <f>SUM(D42:F42)</f>
        <v>242</v>
      </c>
      <c r="D42" s="33">
        <f>O42</f>
        <v>0</v>
      </c>
      <c r="E42" s="33">
        <f>SUM(P42+L42)</f>
        <v>65</v>
      </c>
      <c r="F42" s="33">
        <f>SUM(Q42+M42)</f>
        <v>177</v>
      </c>
      <c r="G42" s="32">
        <f>SUM(H42:I42)</f>
        <v>0</v>
      </c>
      <c r="H42" s="33">
        <v>0</v>
      </c>
      <c r="I42" s="33">
        <v>0</v>
      </c>
      <c r="J42" s="32">
        <f>SUM(L42:M42)</f>
        <v>172</v>
      </c>
      <c r="K42" s="33">
        <v>0</v>
      </c>
      <c r="L42" s="33">
        <f>'[1]Table 12'!D191</f>
        <v>40</v>
      </c>
      <c r="M42" s="33">
        <f>'[1]Table 12'!D190</f>
        <v>132</v>
      </c>
      <c r="N42" s="32">
        <f>SUM(P42:Q42)</f>
        <v>70</v>
      </c>
      <c r="O42" s="33">
        <v>0</v>
      </c>
      <c r="P42" s="33">
        <f>'[1]Table 12'!D189</f>
        <v>25</v>
      </c>
      <c r="Q42" s="33">
        <f>'[1]Table 12'!D188</f>
        <v>45</v>
      </c>
      <c r="R42" s="114" t="s">
        <v>243</v>
      </c>
      <c r="S42" s="114"/>
      <c r="T42" s="31"/>
    </row>
    <row r="43" spans="1:20" ht="24.95" customHeight="1">
      <c r="A43" s="113" t="s">
        <v>244</v>
      </c>
      <c r="B43" s="113"/>
      <c r="C43" s="32">
        <f>SUM(D43:F43)</f>
        <v>394</v>
      </c>
      <c r="D43" s="33">
        <f>O43</f>
        <v>0</v>
      </c>
      <c r="E43" s="33">
        <f>SUM(P43+L43)</f>
        <v>94</v>
      </c>
      <c r="F43" s="33">
        <f>SUM(Q43+M43)</f>
        <v>300</v>
      </c>
      <c r="G43" s="32">
        <f>SUM(H43:I43)</f>
        <v>0</v>
      </c>
      <c r="H43" s="33">
        <v>0</v>
      </c>
      <c r="I43" s="33">
        <v>0</v>
      </c>
      <c r="J43" s="32">
        <f>SUM(L43:M43)</f>
        <v>309</v>
      </c>
      <c r="K43" s="33">
        <v>0</v>
      </c>
      <c r="L43" s="33">
        <f>'[1]Table 12'!D197</f>
        <v>59</v>
      </c>
      <c r="M43" s="33">
        <f>'[1]Table 12'!D196</f>
        <v>250</v>
      </c>
      <c r="N43" s="32">
        <f>SUM(O43:Q43)</f>
        <v>85</v>
      </c>
      <c r="O43" s="33">
        <f>'[1]Table 12'!D195</f>
        <v>0</v>
      </c>
      <c r="P43" s="33">
        <f>'[1]Table 12'!D194</f>
        <v>35</v>
      </c>
      <c r="Q43" s="33">
        <f>'[1]Table 12'!D193</f>
        <v>50</v>
      </c>
      <c r="R43" s="114" t="s">
        <v>245</v>
      </c>
      <c r="S43" s="114"/>
      <c r="T43" s="31"/>
    </row>
    <row r="44" spans="1:20" ht="24.95" customHeight="1">
      <c r="A44" s="113" t="s">
        <v>246</v>
      </c>
      <c r="B44" s="113"/>
      <c r="C44" s="32">
        <f>SUM(E44:F44)</f>
        <v>274</v>
      </c>
      <c r="D44" s="33">
        <f>O44</f>
        <v>0</v>
      </c>
      <c r="E44" s="33">
        <f>SUM(P44+L44)</f>
        <v>85</v>
      </c>
      <c r="F44" s="33">
        <f>SUM(Q44+M44)</f>
        <v>189</v>
      </c>
      <c r="G44" s="32">
        <f>SUM(H44:I44)</f>
        <v>0</v>
      </c>
      <c r="H44" s="33">
        <v>0</v>
      </c>
      <c r="I44" s="33">
        <v>0</v>
      </c>
      <c r="J44" s="32">
        <f>SUM(L44:M44)</f>
        <v>227</v>
      </c>
      <c r="K44" s="33">
        <v>0</v>
      </c>
      <c r="L44" s="33">
        <f>'[1]Table 12'!D202</f>
        <v>65</v>
      </c>
      <c r="M44" s="33">
        <f>'[1]Table 12'!D201</f>
        <v>162</v>
      </c>
      <c r="N44" s="32">
        <f>SUM(P44:Q44)</f>
        <v>47</v>
      </c>
      <c r="O44" s="33">
        <v>0</v>
      </c>
      <c r="P44" s="33">
        <f>'[1]Table 12'!D200</f>
        <v>20</v>
      </c>
      <c r="Q44" s="33">
        <f>'[1]Table 12'!D199</f>
        <v>27</v>
      </c>
      <c r="R44" s="114" t="s">
        <v>247</v>
      </c>
      <c r="S44" s="114"/>
      <c r="T44" s="31"/>
    </row>
    <row r="45" spans="1:20" ht="24.95" customHeight="1">
      <c r="A45" s="113" t="s">
        <v>67</v>
      </c>
      <c r="B45" s="113"/>
      <c r="C45" s="32">
        <f>SUM(E45:F45)</f>
        <v>35</v>
      </c>
      <c r="D45" s="33">
        <f>O45</f>
        <v>0</v>
      </c>
      <c r="E45" s="33">
        <f>SUM(P45+L45)</f>
        <v>14</v>
      </c>
      <c r="F45" s="33">
        <f>SUM(Q45+M45)</f>
        <v>21</v>
      </c>
      <c r="G45" s="32">
        <f>SUM(H45:I45)</f>
        <v>0</v>
      </c>
      <c r="H45" s="33">
        <v>0</v>
      </c>
      <c r="I45" s="33">
        <v>0</v>
      </c>
      <c r="J45" s="32">
        <f>SUM(L45:M45)</f>
        <v>23</v>
      </c>
      <c r="K45" s="33">
        <v>0</v>
      </c>
      <c r="L45" s="33">
        <f>'[1]Table 12'!D207</f>
        <v>9</v>
      </c>
      <c r="M45" s="33">
        <f>'[1]Table 12'!D206</f>
        <v>14</v>
      </c>
      <c r="N45" s="32">
        <f>SUM(P45:Q45)</f>
        <v>12</v>
      </c>
      <c r="O45" s="33">
        <v>0</v>
      </c>
      <c r="P45" s="33">
        <f>'[1]Table 12'!D205</f>
        <v>5</v>
      </c>
      <c r="Q45" s="33">
        <f>'[1]Table 12'!D204</f>
        <v>7</v>
      </c>
      <c r="R45" s="114" t="s">
        <v>248</v>
      </c>
      <c r="S45" s="114"/>
      <c r="T45" s="31"/>
    </row>
    <row r="46" spans="1:20" ht="24.95" customHeight="1">
      <c r="A46" s="113" t="s">
        <v>249</v>
      </c>
      <c r="B46" s="113"/>
      <c r="C46" s="32">
        <f>SUM(E46:F46)</f>
        <v>0</v>
      </c>
      <c r="D46" s="33">
        <f>O46</f>
        <v>0</v>
      </c>
      <c r="E46" s="33">
        <f>SUM(P46+L46)</f>
        <v>0</v>
      </c>
      <c r="F46" s="33">
        <f>SUM(Q46+M46)</f>
        <v>0</v>
      </c>
      <c r="G46" s="32">
        <f>SUM(H46:I46)</f>
        <v>0</v>
      </c>
      <c r="H46" s="33">
        <v>0</v>
      </c>
      <c r="I46" s="33">
        <v>0</v>
      </c>
      <c r="J46" s="32">
        <f>SUM(L46:M46)</f>
        <v>0</v>
      </c>
      <c r="K46" s="33">
        <v>0</v>
      </c>
      <c r="L46" s="33">
        <f>'[1]Table 12'!D212</f>
        <v>0</v>
      </c>
      <c r="M46" s="33">
        <f>'[1]Table 12'!D211</f>
        <v>0</v>
      </c>
      <c r="N46" s="32">
        <f>SUM(P46:Q46)</f>
        <v>0</v>
      </c>
      <c r="O46" s="33">
        <v>0</v>
      </c>
      <c r="P46" s="33">
        <f>'[1]Table 12'!D210</f>
        <v>0</v>
      </c>
      <c r="Q46" s="33">
        <f>'[1]Table 12'!D209</f>
        <v>0</v>
      </c>
      <c r="R46" s="111" t="s">
        <v>68</v>
      </c>
      <c r="S46" s="111"/>
      <c r="T46" s="31">
        <f>SUM(C38:C46)</f>
        <v>3401</v>
      </c>
    </row>
    <row r="47" spans="1:20" ht="24.95" customHeight="1">
      <c r="A47" s="113" t="s">
        <v>250</v>
      </c>
      <c r="B47" s="113"/>
      <c r="C47" s="32">
        <f>SUM(E47:F47)</f>
        <v>250</v>
      </c>
      <c r="D47" s="33">
        <f>O47</f>
        <v>0</v>
      </c>
      <c r="E47" s="33">
        <f>SUM(P47+L47)</f>
        <v>104</v>
      </c>
      <c r="F47" s="33">
        <f>SUM(Q47+M47)</f>
        <v>146</v>
      </c>
      <c r="G47" s="32">
        <f>SUM(H47:I47)</f>
        <v>0</v>
      </c>
      <c r="H47" s="33">
        <v>0</v>
      </c>
      <c r="I47" s="33">
        <v>0</v>
      </c>
      <c r="J47" s="32">
        <f>SUM(L47:M47)</f>
        <v>140</v>
      </c>
      <c r="K47" s="33">
        <v>0</v>
      </c>
      <c r="L47" s="33">
        <f>'[1]Table 12'!D224</f>
        <v>54</v>
      </c>
      <c r="M47" s="33">
        <f>'[1]Table 12'!D223</f>
        <v>86</v>
      </c>
      <c r="N47" s="32">
        <f>SUM(P47:Q47)</f>
        <v>110</v>
      </c>
      <c r="O47" s="33">
        <v>0</v>
      </c>
      <c r="P47" s="33">
        <f>'[1]Table 12'!D222</f>
        <v>50</v>
      </c>
      <c r="Q47" s="33">
        <f>'[1]Table 12'!D221</f>
        <v>60</v>
      </c>
      <c r="R47" s="114" t="s">
        <v>69</v>
      </c>
      <c r="S47" s="114"/>
      <c r="T47" s="31"/>
    </row>
    <row r="48" spans="1:20" ht="24.95" customHeight="1">
      <c r="A48" s="113" t="s">
        <v>251</v>
      </c>
      <c r="B48" s="113"/>
      <c r="C48" s="32">
        <f>SUM(E48:F48)</f>
        <v>7</v>
      </c>
      <c r="D48" s="33">
        <f>O48</f>
        <v>0</v>
      </c>
      <c r="E48" s="33">
        <f>SUM(P48+L48)</f>
        <v>3</v>
      </c>
      <c r="F48" s="33">
        <f>SUM(Q48+M48)</f>
        <v>4</v>
      </c>
      <c r="G48" s="32">
        <f>SUM(H48:I48)</f>
        <v>0</v>
      </c>
      <c r="H48" s="33">
        <v>0</v>
      </c>
      <c r="I48" s="33">
        <v>0</v>
      </c>
      <c r="J48" s="32">
        <f>SUM(L48:M48)</f>
        <v>4</v>
      </c>
      <c r="K48" s="33">
        <v>0</v>
      </c>
      <c r="L48" s="33">
        <f>'[1]Table 12'!D229</f>
        <v>2</v>
      </c>
      <c r="M48" s="33">
        <f>'[1]Table 12'!D228</f>
        <v>2</v>
      </c>
      <c r="N48" s="32">
        <f>SUM(P48:Q48)</f>
        <v>3</v>
      </c>
      <c r="O48" s="33">
        <v>0</v>
      </c>
      <c r="P48" s="33">
        <f>'[1]Table 12'!D227</f>
        <v>1</v>
      </c>
      <c r="Q48" s="33">
        <f>'[1]Table 12'!D226</f>
        <v>2</v>
      </c>
      <c r="R48" s="114" t="s">
        <v>70</v>
      </c>
      <c r="S48" s="114"/>
      <c r="T48" s="31"/>
    </row>
    <row r="49" spans="1:20" ht="24.95" customHeight="1">
      <c r="A49" s="113" t="s">
        <v>252</v>
      </c>
      <c r="B49" s="113"/>
      <c r="C49" s="32">
        <f>SUM(E49:F49)</f>
        <v>25</v>
      </c>
      <c r="D49" s="33">
        <f>O49</f>
        <v>0</v>
      </c>
      <c r="E49" s="33">
        <f>SUM(P49+L49)</f>
        <v>9</v>
      </c>
      <c r="F49" s="33">
        <f>SUM(Q49+M49)</f>
        <v>16</v>
      </c>
      <c r="G49" s="32">
        <f>SUM(H49:I49)</f>
        <v>0</v>
      </c>
      <c r="H49" s="33">
        <v>0</v>
      </c>
      <c r="I49" s="33">
        <v>0</v>
      </c>
      <c r="J49" s="32">
        <f>SUM(L49:M49)</f>
        <v>16</v>
      </c>
      <c r="K49" s="33">
        <v>0</v>
      </c>
      <c r="L49" s="33">
        <f>'[1]Table 12'!D234</f>
        <v>7</v>
      </c>
      <c r="M49" s="33">
        <f>'[1]Table 12'!D233</f>
        <v>9</v>
      </c>
      <c r="N49" s="32">
        <f>SUM(P49:Q49)</f>
        <v>9</v>
      </c>
      <c r="O49" s="33">
        <v>0</v>
      </c>
      <c r="P49" s="33">
        <f>'[1]Table 12'!D232</f>
        <v>2</v>
      </c>
      <c r="Q49" s="33">
        <f>'[1]Table 12'!D231</f>
        <v>7</v>
      </c>
      <c r="R49" s="114" t="s">
        <v>71</v>
      </c>
      <c r="S49" s="114"/>
      <c r="T49" s="31"/>
    </row>
    <row r="50" spans="1:20" ht="24.95" customHeight="1">
      <c r="A50" s="113" t="s">
        <v>253</v>
      </c>
      <c r="B50" s="113"/>
      <c r="C50" s="32">
        <f>SUM(E50:F50)</f>
        <v>220</v>
      </c>
      <c r="D50" s="33">
        <f>O50</f>
        <v>0</v>
      </c>
      <c r="E50" s="33">
        <f>SUM(P50+L50)</f>
        <v>84</v>
      </c>
      <c r="F50" s="33">
        <f>SUM(Q50+M50)</f>
        <v>136</v>
      </c>
      <c r="G50" s="32">
        <f>SUM(H50:I50)</f>
        <v>0</v>
      </c>
      <c r="H50" s="33">
        <v>0</v>
      </c>
      <c r="I50" s="33">
        <v>0</v>
      </c>
      <c r="J50" s="32">
        <f>SUM(L50:M50)</f>
        <v>125</v>
      </c>
      <c r="K50" s="33">
        <v>0</v>
      </c>
      <c r="L50" s="33">
        <f>'[1]Table 12'!D239</f>
        <v>49</v>
      </c>
      <c r="M50" s="33">
        <f>'[1]Table 12'!D238</f>
        <v>76</v>
      </c>
      <c r="N50" s="32">
        <f>SUM(P50:Q50)</f>
        <v>95</v>
      </c>
      <c r="O50" s="33">
        <v>0</v>
      </c>
      <c r="P50" s="33">
        <f>'[1]Table 12'!D237</f>
        <v>35</v>
      </c>
      <c r="Q50" s="33">
        <f>'[1]Table 12'!D236</f>
        <v>60</v>
      </c>
      <c r="R50" s="111" t="s">
        <v>72</v>
      </c>
      <c r="S50" s="111"/>
      <c r="T50" s="31"/>
    </row>
    <row r="51" spans="1:20" ht="24.95" customHeight="1">
      <c r="A51" s="110" t="s">
        <v>254</v>
      </c>
      <c r="B51" s="110"/>
      <c r="C51" s="32">
        <f>SUM(E51:F51)</f>
        <v>14</v>
      </c>
      <c r="D51" s="33">
        <f>O51</f>
        <v>0</v>
      </c>
      <c r="E51" s="33">
        <f>SUM(P51+L51)</f>
        <v>4</v>
      </c>
      <c r="F51" s="33">
        <f>SUM(Q51+M51)</f>
        <v>10</v>
      </c>
      <c r="G51" s="32">
        <f>SUM(H51:I51)</f>
        <v>0</v>
      </c>
      <c r="H51" s="33">
        <v>0</v>
      </c>
      <c r="I51" s="33">
        <v>0</v>
      </c>
      <c r="J51" s="32">
        <f>SUM(L51:M51)</f>
        <v>10</v>
      </c>
      <c r="K51" s="33">
        <v>0</v>
      </c>
      <c r="L51" s="33">
        <f>'[1]Table 12'!D244</f>
        <v>1</v>
      </c>
      <c r="M51" s="33">
        <f>'[1]Table 12'!D243</f>
        <v>9</v>
      </c>
      <c r="N51" s="32">
        <f>SUM(P51:Q51)</f>
        <v>4</v>
      </c>
      <c r="O51" s="33">
        <v>0</v>
      </c>
      <c r="P51" s="33">
        <f>'[1]Table 12'!D242</f>
        <v>3</v>
      </c>
      <c r="Q51" s="33">
        <f>'[1]Table 12'!D241</f>
        <v>1</v>
      </c>
      <c r="R51" s="111" t="s">
        <v>255</v>
      </c>
      <c r="S51" s="111"/>
      <c r="T51" s="31"/>
    </row>
    <row r="52" spans="1:20" ht="24.95" customHeight="1">
      <c r="A52" s="110" t="s">
        <v>256</v>
      </c>
      <c r="B52" s="110"/>
      <c r="C52" s="32">
        <f>SUM(E52:F52)</f>
        <v>67</v>
      </c>
      <c r="D52" s="33">
        <f>O52</f>
        <v>0</v>
      </c>
      <c r="E52" s="33">
        <f>SUM(P52+L52)</f>
        <v>28</v>
      </c>
      <c r="F52" s="33">
        <f>SUM(Q52+M52)</f>
        <v>39</v>
      </c>
      <c r="G52" s="32">
        <f>SUM(H52:I52)</f>
        <v>0</v>
      </c>
      <c r="H52" s="33">
        <v>0</v>
      </c>
      <c r="I52" s="33">
        <v>0</v>
      </c>
      <c r="J52" s="32">
        <f>SUM(L52:M52)</f>
        <v>46</v>
      </c>
      <c r="K52" s="33">
        <v>0</v>
      </c>
      <c r="L52" s="33">
        <f>'[1]Table 12'!D249</f>
        <v>20</v>
      </c>
      <c r="M52" s="33">
        <f>'[1]Table 12'!D248</f>
        <v>26</v>
      </c>
      <c r="N52" s="32">
        <f>SUM(P52:Q52)</f>
        <v>21</v>
      </c>
      <c r="O52" s="33">
        <v>0</v>
      </c>
      <c r="P52" s="33">
        <f>'[1]Table 12'!D247</f>
        <v>8</v>
      </c>
      <c r="Q52" s="33">
        <f>'[1]Table 12'!D246</f>
        <v>13</v>
      </c>
      <c r="R52" s="111" t="s">
        <v>73</v>
      </c>
      <c r="S52" s="111"/>
      <c r="T52" s="31"/>
    </row>
    <row r="53" spans="1:20" ht="24.95" customHeight="1">
      <c r="A53" s="110" t="s">
        <v>257</v>
      </c>
      <c r="B53" s="110"/>
      <c r="C53" s="32">
        <f>SUM(E53:F53)</f>
        <v>119</v>
      </c>
      <c r="D53" s="33">
        <f>O53</f>
        <v>0</v>
      </c>
      <c r="E53" s="33">
        <f>SUM(P53+L53)</f>
        <v>39</v>
      </c>
      <c r="F53" s="33">
        <f>SUM(Q53+M53)</f>
        <v>80</v>
      </c>
      <c r="G53" s="32">
        <f>SUM(H53:I53)</f>
        <v>0</v>
      </c>
      <c r="H53" s="33">
        <v>0</v>
      </c>
      <c r="I53" s="33">
        <v>0</v>
      </c>
      <c r="J53" s="32">
        <f>SUM(L53:M53)</f>
        <v>79</v>
      </c>
      <c r="K53" s="33">
        <v>0</v>
      </c>
      <c r="L53" s="33">
        <f>'[1]Table 12'!D254</f>
        <v>19</v>
      </c>
      <c r="M53" s="33">
        <f>'[1]Table 12'!D253</f>
        <v>60</v>
      </c>
      <c r="N53" s="32">
        <f>SUM(P53:Q53)</f>
        <v>40</v>
      </c>
      <c r="O53" s="33">
        <v>0</v>
      </c>
      <c r="P53" s="33">
        <f>'[1]Table 12'!D252</f>
        <v>20</v>
      </c>
      <c r="Q53" s="33">
        <f>'[1]Table 12'!D251</f>
        <v>20</v>
      </c>
      <c r="R53" s="111" t="s">
        <v>258</v>
      </c>
      <c r="S53" s="111"/>
      <c r="T53" s="31"/>
    </row>
    <row r="54" spans="1:20" ht="24.95" customHeight="1">
      <c r="A54" s="110" t="s">
        <v>74</v>
      </c>
      <c r="B54" s="110"/>
      <c r="C54" s="32">
        <f>SUM(E54:F54)</f>
        <v>4</v>
      </c>
      <c r="D54" s="33">
        <f>O54</f>
        <v>0</v>
      </c>
      <c r="E54" s="33">
        <f>SUM(P54+L54)</f>
        <v>1</v>
      </c>
      <c r="F54" s="33">
        <f>SUM(Q54+M54)</f>
        <v>3</v>
      </c>
      <c r="G54" s="32">
        <f>SUM(H54:I54)</f>
        <v>0</v>
      </c>
      <c r="H54" s="33">
        <v>0</v>
      </c>
      <c r="I54" s="33">
        <v>0</v>
      </c>
      <c r="J54" s="32">
        <f>SUM(L54:M54)</f>
        <v>2</v>
      </c>
      <c r="K54" s="33">
        <v>0</v>
      </c>
      <c r="L54" s="33">
        <f>'[1]Table 12'!D259</f>
        <v>0</v>
      </c>
      <c r="M54" s="33">
        <f>'[1]Table 12'!D258</f>
        <v>2</v>
      </c>
      <c r="N54" s="32">
        <f>SUM(P54:Q54)</f>
        <v>2</v>
      </c>
      <c r="O54" s="33">
        <v>0</v>
      </c>
      <c r="P54" s="33">
        <f>'[1]Table 12'!D257</f>
        <v>1</v>
      </c>
      <c r="Q54" s="33">
        <f>'[1]Table 12'!D256</f>
        <v>1</v>
      </c>
      <c r="R54" s="111" t="s">
        <v>75</v>
      </c>
      <c r="S54" s="111"/>
      <c r="T54" s="31"/>
    </row>
    <row r="55" spans="1:20" ht="24.95" customHeight="1">
      <c r="A55" s="110" t="s">
        <v>259</v>
      </c>
      <c r="B55" s="110"/>
      <c r="C55" s="32">
        <f>SUM(E55:F55)</f>
        <v>20</v>
      </c>
      <c r="D55" s="33">
        <f>O55</f>
        <v>0</v>
      </c>
      <c r="E55" s="33">
        <f>SUM(P55+L55)</f>
        <v>13</v>
      </c>
      <c r="F55" s="33">
        <f>SUM(Q55+M55)</f>
        <v>7</v>
      </c>
      <c r="G55" s="32">
        <f>SUM(H55:I55)</f>
        <v>0</v>
      </c>
      <c r="H55" s="33">
        <v>0</v>
      </c>
      <c r="I55" s="33">
        <v>0</v>
      </c>
      <c r="J55" s="32">
        <f>SUM(L55:M55)</f>
        <v>12</v>
      </c>
      <c r="K55" s="33">
        <v>0</v>
      </c>
      <c r="L55" s="33">
        <f>'[1]Table 12'!D271</f>
        <v>8</v>
      </c>
      <c r="M55" s="33">
        <f>'[1]Table 12'!D270</f>
        <v>4</v>
      </c>
      <c r="N55" s="32">
        <f>SUM(P55:Q55)</f>
        <v>8</v>
      </c>
      <c r="O55" s="33">
        <v>0</v>
      </c>
      <c r="P55" s="33">
        <f>'[1]Table 12'!D269</f>
        <v>5</v>
      </c>
      <c r="Q55" s="33">
        <f>'[1]Table 12'!D268</f>
        <v>3</v>
      </c>
      <c r="R55" s="111" t="s">
        <v>76</v>
      </c>
      <c r="S55" s="111"/>
      <c r="T55" s="31"/>
    </row>
    <row r="56" spans="1:20" ht="24.95" customHeight="1">
      <c r="A56" s="110" t="s">
        <v>260</v>
      </c>
      <c r="B56" s="110"/>
      <c r="C56" s="32">
        <f>SUM(E56:F56)</f>
        <v>331</v>
      </c>
      <c r="D56" s="33">
        <f>O56</f>
        <v>0</v>
      </c>
      <c r="E56" s="33">
        <f>SUM(P56+L56)</f>
        <v>143</v>
      </c>
      <c r="F56" s="33">
        <f>SUM(Q56+M56)</f>
        <v>188</v>
      </c>
      <c r="G56" s="32">
        <f>SUM(H56:I56)</f>
        <v>0</v>
      </c>
      <c r="H56" s="33">
        <v>0</v>
      </c>
      <c r="I56" s="33">
        <v>0</v>
      </c>
      <c r="J56" s="32">
        <f>SUM(L56:M56)</f>
        <v>178</v>
      </c>
      <c r="K56" s="33">
        <v>0</v>
      </c>
      <c r="L56" s="33">
        <f>'[1]Table 12'!D276</f>
        <v>63</v>
      </c>
      <c r="M56" s="33">
        <f>'[1]Table 12'!D275</f>
        <v>115</v>
      </c>
      <c r="N56" s="32">
        <f>SUM(P56:Q56)</f>
        <v>153</v>
      </c>
      <c r="O56" s="33">
        <v>0</v>
      </c>
      <c r="P56" s="33">
        <f>'[1]Table 12'!D274</f>
        <v>80</v>
      </c>
      <c r="Q56" s="33">
        <f>'[1]Table 12'!D273</f>
        <v>73</v>
      </c>
      <c r="R56" s="111" t="s">
        <v>77</v>
      </c>
      <c r="S56" s="111"/>
      <c r="T56" s="31"/>
    </row>
    <row r="57" spans="1:20" ht="24.95" customHeight="1">
      <c r="A57" s="110" t="s">
        <v>78</v>
      </c>
      <c r="B57" s="110"/>
      <c r="C57" s="32">
        <f>SUM(E57:F57)</f>
        <v>0</v>
      </c>
      <c r="D57" s="33">
        <f>O57</f>
        <v>0</v>
      </c>
      <c r="E57" s="33">
        <f>SUM(P57+L57)</f>
        <v>0</v>
      </c>
      <c r="F57" s="33">
        <f>SUM(Q57+M57)</f>
        <v>0</v>
      </c>
      <c r="G57" s="32">
        <f>SUM(H57:I57)</f>
        <v>0</v>
      </c>
      <c r="H57" s="33">
        <v>0</v>
      </c>
      <c r="I57" s="33">
        <v>0</v>
      </c>
      <c r="J57" s="32">
        <f>SUM(L57:M57)</f>
        <v>0</v>
      </c>
      <c r="K57" s="33">
        <v>0</v>
      </c>
      <c r="L57" s="33">
        <f>'[1]Table 12'!D281</f>
        <v>0</v>
      </c>
      <c r="M57" s="33">
        <f>'[1]Table 12'!D280</f>
        <v>0</v>
      </c>
      <c r="N57" s="32">
        <f>SUM(P57:Q57)</f>
        <v>0</v>
      </c>
      <c r="O57" s="33">
        <v>0</v>
      </c>
      <c r="P57" s="33">
        <f>'[1]Table 12'!D279</f>
        <v>0</v>
      </c>
      <c r="Q57" s="33">
        <f>'[1]Table 12'!D278</f>
        <v>0</v>
      </c>
      <c r="R57" s="111" t="s">
        <v>79</v>
      </c>
      <c r="S57" s="111"/>
      <c r="T57" s="31"/>
    </row>
    <row r="58" spans="1:20" ht="24.95" customHeight="1">
      <c r="A58" s="110" t="s">
        <v>261</v>
      </c>
      <c r="B58" s="110"/>
      <c r="C58" s="32">
        <f>SUM(E58:F58)</f>
        <v>1</v>
      </c>
      <c r="D58" s="33">
        <f>O58</f>
        <v>0</v>
      </c>
      <c r="E58" s="33">
        <f>SUM(P58+L58)</f>
        <v>1</v>
      </c>
      <c r="F58" s="33">
        <f>SUM(Q58+M58)</f>
        <v>0</v>
      </c>
      <c r="G58" s="32">
        <f>SUM(H58:I58)</f>
        <v>0</v>
      </c>
      <c r="H58" s="33">
        <v>0</v>
      </c>
      <c r="I58" s="33">
        <v>0</v>
      </c>
      <c r="J58" s="32">
        <f>SUM(L58:M58)</f>
        <v>0</v>
      </c>
      <c r="K58" s="33">
        <v>0</v>
      </c>
      <c r="L58" s="33">
        <f>'[1]Table 12'!D286</f>
        <v>0</v>
      </c>
      <c r="M58" s="33">
        <f>'[1]Table 12'!D285</f>
        <v>0</v>
      </c>
      <c r="N58" s="32">
        <f>SUM(P58:Q58)</f>
        <v>1</v>
      </c>
      <c r="O58" s="33">
        <v>0</v>
      </c>
      <c r="P58" s="33">
        <f>'[1]Table 12'!D284</f>
        <v>1</v>
      </c>
      <c r="Q58" s="33">
        <f>'[1]Table 12'!D283</f>
        <v>0</v>
      </c>
      <c r="R58" s="111" t="s">
        <v>80</v>
      </c>
      <c r="S58" s="111"/>
      <c r="T58" s="31"/>
    </row>
    <row r="59" spans="1:20" ht="24.95" customHeight="1">
      <c r="A59" s="110" t="s">
        <v>262</v>
      </c>
      <c r="B59" s="110"/>
      <c r="C59" s="32">
        <f>SUM(E59:F59)</f>
        <v>2</v>
      </c>
      <c r="D59" s="33">
        <f>O59</f>
        <v>0</v>
      </c>
      <c r="E59" s="33">
        <f>SUM(P59+L59)</f>
        <v>2</v>
      </c>
      <c r="F59" s="33">
        <f>SUM(Q59+M59)</f>
        <v>0</v>
      </c>
      <c r="G59" s="32">
        <f>SUM(H59:I59)</f>
        <v>0</v>
      </c>
      <c r="H59" s="33">
        <v>0</v>
      </c>
      <c r="I59" s="33">
        <v>0</v>
      </c>
      <c r="J59" s="32">
        <f>SUM(L59:M59)</f>
        <v>1</v>
      </c>
      <c r="K59" s="33">
        <v>0</v>
      </c>
      <c r="L59" s="33">
        <f>'[1]Table 12'!D291</f>
        <v>1</v>
      </c>
      <c r="M59" s="33">
        <f>'[1]Table 12'!D290</f>
        <v>0</v>
      </c>
      <c r="N59" s="32">
        <f>SUM(P59:Q59)</f>
        <v>1</v>
      </c>
      <c r="O59" s="33">
        <v>0</v>
      </c>
      <c r="P59" s="33">
        <f>'[1]Table 12'!D289</f>
        <v>1</v>
      </c>
      <c r="Q59" s="33">
        <f>'[1]Table 12'!D288</f>
        <v>0</v>
      </c>
      <c r="R59" s="111" t="s">
        <v>81</v>
      </c>
      <c r="S59" s="111"/>
      <c r="T59" s="31"/>
    </row>
    <row r="60" spans="1:20" ht="24.95" customHeight="1">
      <c r="A60" s="110" t="s">
        <v>263</v>
      </c>
      <c r="B60" s="110"/>
      <c r="C60" s="32">
        <f>SUM(D60:F60)</f>
        <v>144</v>
      </c>
      <c r="D60" s="33">
        <f>O60+K60</f>
        <v>1</v>
      </c>
      <c r="E60" s="33">
        <f>SUM(P60+L60)</f>
        <v>65</v>
      </c>
      <c r="F60" s="33">
        <f>SUM(Q60+M60)</f>
        <v>78</v>
      </c>
      <c r="G60" s="32">
        <f>SUM(H60:I60)</f>
        <v>0</v>
      </c>
      <c r="H60" s="33">
        <v>0</v>
      </c>
      <c r="I60" s="33">
        <v>0</v>
      </c>
      <c r="J60" s="32">
        <f>SUM(K60:M60)</f>
        <v>96</v>
      </c>
      <c r="K60" s="33">
        <f>'[1]Table 12'!D298</f>
        <v>1</v>
      </c>
      <c r="L60" s="33">
        <f>'[1]Table 12'!D297</f>
        <v>41</v>
      </c>
      <c r="M60" s="33">
        <f>'[1]Table 12'!D296</f>
        <v>54</v>
      </c>
      <c r="N60" s="32">
        <f>SUM(O60:Q60)</f>
        <v>48</v>
      </c>
      <c r="O60" s="33">
        <f>'[1]Table 12'!D295</f>
        <v>0</v>
      </c>
      <c r="P60" s="33">
        <f>'[1]Table 12'!D294</f>
        <v>24</v>
      </c>
      <c r="Q60" s="33">
        <f>'[1]Table 12'!D293</f>
        <v>24</v>
      </c>
      <c r="R60" s="111" t="s">
        <v>82</v>
      </c>
      <c r="S60" s="111"/>
      <c r="T60" s="31"/>
    </row>
    <row r="61" spans="1:20" ht="24.95" customHeight="1">
      <c r="A61" s="110" t="s">
        <v>264</v>
      </c>
      <c r="B61" s="110"/>
      <c r="C61" s="32">
        <f>SUM(D61:F61)</f>
        <v>234</v>
      </c>
      <c r="D61" s="33">
        <f>O61</f>
        <v>0</v>
      </c>
      <c r="E61" s="33">
        <f>SUM(P61+L61)</f>
        <v>97</v>
      </c>
      <c r="F61" s="33">
        <f>SUM(Q61+M61)</f>
        <v>137</v>
      </c>
      <c r="G61" s="32">
        <f>SUM(H61:I61)</f>
        <v>0</v>
      </c>
      <c r="H61" s="33">
        <v>0</v>
      </c>
      <c r="I61" s="33">
        <v>0</v>
      </c>
      <c r="J61" s="32">
        <f>SUM(L61:M61)</f>
        <v>157</v>
      </c>
      <c r="K61" s="33">
        <v>0</v>
      </c>
      <c r="L61" s="33">
        <f>'[1]Table 12'!D304</f>
        <v>70</v>
      </c>
      <c r="M61" s="33">
        <f>'[1]Table 12'!D303</f>
        <v>87</v>
      </c>
      <c r="N61" s="32">
        <f>SUM(O61:Q61)</f>
        <v>77</v>
      </c>
      <c r="O61" s="33">
        <f>'[1]Table 12'!D302</f>
        <v>0</v>
      </c>
      <c r="P61" s="33">
        <f>'[1]Table 12'!D301</f>
        <v>27</v>
      </c>
      <c r="Q61" s="33">
        <f>'[1]Table 12'!D300</f>
        <v>50</v>
      </c>
      <c r="R61" s="111" t="s">
        <v>265</v>
      </c>
      <c r="S61" s="111"/>
      <c r="T61" s="31"/>
    </row>
    <row r="62" spans="1:20" ht="24.95" customHeight="1">
      <c r="A62" s="110" t="s">
        <v>266</v>
      </c>
      <c r="B62" s="110"/>
      <c r="C62" s="32">
        <f>SUM(E62:F62)</f>
        <v>2</v>
      </c>
      <c r="D62" s="33">
        <f>O62</f>
        <v>0</v>
      </c>
      <c r="E62" s="33">
        <f>SUM(P62+L62)</f>
        <v>1</v>
      </c>
      <c r="F62" s="33">
        <f>SUM(Q62+M62)</f>
        <v>1</v>
      </c>
      <c r="G62" s="32">
        <f>SUM(H62:I62)</f>
        <v>0</v>
      </c>
      <c r="H62" s="33">
        <v>0</v>
      </c>
      <c r="I62" s="33">
        <v>0</v>
      </c>
      <c r="J62" s="32">
        <f>SUM(L62:M62)</f>
        <v>2</v>
      </c>
      <c r="K62" s="33">
        <v>0</v>
      </c>
      <c r="L62" s="33">
        <f>'[1]Table 12'!D315</f>
        <v>1</v>
      </c>
      <c r="M62" s="33">
        <f>'[1]Table 12'!D314</f>
        <v>1</v>
      </c>
      <c r="N62" s="32">
        <f>SUM(P62:Q62)</f>
        <v>0</v>
      </c>
      <c r="O62" s="33">
        <v>0</v>
      </c>
      <c r="P62" s="33">
        <f>'[1]Table 12'!D313</f>
        <v>0</v>
      </c>
      <c r="Q62" s="33">
        <f>'[1]Table 12'!D312</f>
        <v>0</v>
      </c>
      <c r="R62" s="111" t="s">
        <v>83</v>
      </c>
      <c r="S62" s="111"/>
      <c r="T62" s="31"/>
    </row>
    <row r="63" spans="1:20" ht="24.95" customHeight="1">
      <c r="A63" s="110" t="s">
        <v>267</v>
      </c>
      <c r="B63" s="110"/>
      <c r="C63" s="32">
        <f>SUM(E63:F63)</f>
        <v>617</v>
      </c>
      <c r="D63" s="33">
        <f>O63</f>
        <v>0</v>
      </c>
      <c r="E63" s="33">
        <f>SUM(P63+L63)</f>
        <v>226</v>
      </c>
      <c r="F63" s="33">
        <f>SUM(Q63+M63)</f>
        <v>391</v>
      </c>
      <c r="G63" s="32">
        <f>SUM(H63:I63)</f>
        <v>0</v>
      </c>
      <c r="H63" s="33">
        <v>0</v>
      </c>
      <c r="I63" s="33">
        <v>0</v>
      </c>
      <c r="J63" s="32">
        <f>SUM(L63:M63)</f>
        <v>496</v>
      </c>
      <c r="K63" s="33">
        <v>0</v>
      </c>
      <c r="L63" s="33">
        <f>'[1]Table 12'!D320</f>
        <v>162</v>
      </c>
      <c r="M63" s="33">
        <f>'[1]Table 12'!D319</f>
        <v>334</v>
      </c>
      <c r="N63" s="32">
        <f>SUM(P63:Q63)</f>
        <v>121</v>
      </c>
      <c r="O63" s="33">
        <v>0</v>
      </c>
      <c r="P63" s="33">
        <f>'[1]Table 12'!D318</f>
        <v>64</v>
      </c>
      <c r="Q63" s="33">
        <f>'[1]Table 12'!D317</f>
        <v>57</v>
      </c>
      <c r="R63" s="111" t="s">
        <v>268</v>
      </c>
      <c r="S63" s="111"/>
      <c r="T63" s="31"/>
    </row>
    <row r="64" spans="1:20" ht="24.95" customHeight="1">
      <c r="A64" s="110" t="s">
        <v>84</v>
      </c>
      <c r="B64" s="110"/>
      <c r="C64" s="32">
        <f>SUM(E64:F64)</f>
        <v>725</v>
      </c>
      <c r="D64" s="33">
        <f>O64</f>
        <v>0</v>
      </c>
      <c r="E64" s="33">
        <f>SUM(P64+L64)</f>
        <v>69</v>
      </c>
      <c r="F64" s="33">
        <f>SUM(Q64+M64)</f>
        <v>656</v>
      </c>
      <c r="G64" s="32">
        <f>SUM(H64:I64)</f>
        <v>0</v>
      </c>
      <c r="H64" s="33">
        <v>0</v>
      </c>
      <c r="I64" s="33">
        <v>0</v>
      </c>
      <c r="J64" s="32">
        <f>SUM(L64:M64)</f>
        <v>627</v>
      </c>
      <c r="K64" s="33">
        <v>0</v>
      </c>
      <c r="L64" s="33">
        <f>'[1]Table 12'!D325</f>
        <v>55</v>
      </c>
      <c r="M64" s="33">
        <f>'[1]Table 12'!D324</f>
        <v>572</v>
      </c>
      <c r="N64" s="32">
        <f>SUM(P64:Q64)</f>
        <v>98</v>
      </c>
      <c r="O64" s="33">
        <v>0</v>
      </c>
      <c r="P64" s="33">
        <f>'[1]Table 12'!D323</f>
        <v>14</v>
      </c>
      <c r="Q64" s="33">
        <f>'[1]Table 12'!D322</f>
        <v>84</v>
      </c>
      <c r="R64" s="111" t="s">
        <v>269</v>
      </c>
      <c r="S64" s="111"/>
      <c r="T64" s="31"/>
    </row>
    <row r="65" spans="1:20" ht="24.95" customHeight="1">
      <c r="A65" s="110" t="s">
        <v>270</v>
      </c>
      <c r="B65" s="110"/>
      <c r="C65" s="32">
        <f>SUM(E65:F65)</f>
        <v>60</v>
      </c>
      <c r="D65" s="33">
        <f>O65</f>
        <v>0</v>
      </c>
      <c r="E65" s="33">
        <f>SUM(P65+L65)</f>
        <v>6</v>
      </c>
      <c r="F65" s="33">
        <f>SUM(Q65+M65)</f>
        <v>54</v>
      </c>
      <c r="G65" s="32">
        <f>SUM(H65:I65)</f>
        <v>0</v>
      </c>
      <c r="H65" s="33">
        <v>0</v>
      </c>
      <c r="I65" s="33">
        <v>0</v>
      </c>
      <c r="J65" s="32">
        <f>SUM(L65:M65)</f>
        <v>53</v>
      </c>
      <c r="K65" s="33">
        <v>0</v>
      </c>
      <c r="L65" s="33">
        <f>'[1]Table 12'!D330</f>
        <v>5</v>
      </c>
      <c r="M65" s="33">
        <f>'[1]Table 12'!D329</f>
        <v>48</v>
      </c>
      <c r="N65" s="32">
        <f>SUM(P65:Q65)</f>
        <v>7</v>
      </c>
      <c r="O65" s="33">
        <v>0</v>
      </c>
      <c r="P65" s="33">
        <f>'[1]Table 12'!D328</f>
        <v>1</v>
      </c>
      <c r="Q65" s="33">
        <f>'[1]Table 12'!D327</f>
        <v>6</v>
      </c>
      <c r="R65" s="111" t="s">
        <v>91</v>
      </c>
      <c r="S65" s="111"/>
      <c r="T65" s="31"/>
    </row>
    <row r="66" spans="1:20" ht="24.95" customHeight="1">
      <c r="A66" s="110" t="s">
        <v>271</v>
      </c>
      <c r="B66" s="110"/>
      <c r="C66" s="32">
        <f>SUM(E66:F66)</f>
        <v>224</v>
      </c>
      <c r="D66" s="33">
        <f>O66</f>
        <v>0</v>
      </c>
      <c r="E66" s="33">
        <f>SUM(P66+L66)</f>
        <v>38</v>
      </c>
      <c r="F66" s="33">
        <f>SUM(Q66+M66)</f>
        <v>186</v>
      </c>
      <c r="G66" s="32">
        <f>SUM(H66:I66)</f>
        <v>0</v>
      </c>
      <c r="H66" s="33">
        <v>0</v>
      </c>
      <c r="I66" s="33">
        <v>0</v>
      </c>
      <c r="J66" s="32">
        <f>SUM(L66:M66)</f>
        <v>182</v>
      </c>
      <c r="K66" s="33">
        <v>0</v>
      </c>
      <c r="L66" s="33">
        <f>'[1]Table 12'!D335</f>
        <v>31</v>
      </c>
      <c r="M66" s="33">
        <f>'[1]Table 12'!D334</f>
        <v>151</v>
      </c>
      <c r="N66" s="32">
        <f>SUM(P66:Q66)</f>
        <v>42</v>
      </c>
      <c r="O66" s="33">
        <v>0</v>
      </c>
      <c r="P66" s="33">
        <f>'[1]Table 12'!D333</f>
        <v>7</v>
      </c>
      <c r="Q66" s="33">
        <f>'[1]Table 12'!D332</f>
        <v>35</v>
      </c>
      <c r="R66" s="111" t="s">
        <v>272</v>
      </c>
      <c r="S66" s="111"/>
      <c r="T66" s="31"/>
    </row>
    <row r="67" spans="1:20" ht="24.95" customHeight="1">
      <c r="A67" s="110" t="s">
        <v>273</v>
      </c>
      <c r="B67" s="110"/>
      <c r="C67" s="32">
        <f>SUM(E67:F67)</f>
        <v>52</v>
      </c>
      <c r="D67" s="33">
        <f>O67</f>
        <v>0</v>
      </c>
      <c r="E67" s="33">
        <f>SUM(P67+L67)</f>
        <v>7</v>
      </c>
      <c r="F67" s="33">
        <f>SUM(Q67+M67)</f>
        <v>45</v>
      </c>
      <c r="G67" s="32">
        <f>SUM(H67:I67)</f>
        <v>0</v>
      </c>
      <c r="H67" s="33">
        <v>0</v>
      </c>
      <c r="I67" s="33">
        <v>0</v>
      </c>
      <c r="J67" s="32">
        <f>SUM(L67:M67)</f>
        <v>44</v>
      </c>
      <c r="K67" s="33">
        <v>0</v>
      </c>
      <c r="L67" s="33">
        <f>'[1]Table 12'!D340</f>
        <v>5</v>
      </c>
      <c r="M67" s="33">
        <f>'[1]Table 12'!D339</f>
        <v>39</v>
      </c>
      <c r="N67" s="32">
        <f>SUM(P67:Q67)</f>
        <v>8</v>
      </c>
      <c r="O67" s="33">
        <v>0</v>
      </c>
      <c r="P67" s="33">
        <f>'[1]Table 12'!D338</f>
        <v>2</v>
      </c>
      <c r="Q67" s="33">
        <f>'[1]Table 12'!D337</f>
        <v>6</v>
      </c>
      <c r="R67" s="111" t="s">
        <v>85</v>
      </c>
      <c r="S67" s="111"/>
      <c r="T67" s="31"/>
    </row>
    <row r="68" spans="1:20" ht="24.95" customHeight="1">
      <c r="A68" s="110" t="s">
        <v>274</v>
      </c>
      <c r="B68" s="110"/>
      <c r="C68" s="32">
        <f>SUM(E68:F68)</f>
        <v>25</v>
      </c>
      <c r="D68" s="33">
        <f>O68</f>
        <v>0</v>
      </c>
      <c r="E68" s="33">
        <f>SUM(P68+L68)</f>
        <v>5</v>
      </c>
      <c r="F68" s="33">
        <f>SUM(Q68+M68)</f>
        <v>20</v>
      </c>
      <c r="G68" s="32">
        <f>SUM(H68:I68)</f>
        <v>0</v>
      </c>
      <c r="H68" s="33">
        <v>0</v>
      </c>
      <c r="I68" s="33">
        <v>0</v>
      </c>
      <c r="J68" s="32">
        <f>SUM(L68:M68)</f>
        <v>17</v>
      </c>
      <c r="K68" s="33">
        <v>0</v>
      </c>
      <c r="L68" s="33">
        <f>'[1]Table 12'!D345</f>
        <v>3</v>
      </c>
      <c r="M68" s="33">
        <f>'[1]Table 12'!D344</f>
        <v>14</v>
      </c>
      <c r="N68" s="32">
        <f>SUM(P68:Q68)</f>
        <v>8</v>
      </c>
      <c r="O68" s="33">
        <v>0</v>
      </c>
      <c r="P68" s="33">
        <f>'[1]Table 12'!D343</f>
        <v>2</v>
      </c>
      <c r="Q68" s="33">
        <f>'[1]Table 12'!D342</f>
        <v>6</v>
      </c>
      <c r="R68" s="111" t="s">
        <v>86</v>
      </c>
      <c r="S68" s="111"/>
      <c r="T68" s="31"/>
    </row>
    <row r="69" spans="1:20" ht="24.95" customHeight="1">
      <c r="A69" s="110" t="s">
        <v>87</v>
      </c>
      <c r="B69" s="110"/>
      <c r="C69" s="32">
        <f>SUM(E69:F69)</f>
        <v>65</v>
      </c>
      <c r="D69" s="33">
        <f>O69</f>
        <v>0</v>
      </c>
      <c r="E69" s="33">
        <f>SUM(P69+L69)</f>
        <v>6</v>
      </c>
      <c r="F69" s="33">
        <f>SUM(Q69+M69)</f>
        <v>59</v>
      </c>
      <c r="G69" s="32">
        <f>SUM(H69:I69)</f>
        <v>0</v>
      </c>
      <c r="H69" s="33">
        <v>0</v>
      </c>
      <c r="I69" s="33">
        <v>0</v>
      </c>
      <c r="J69" s="32">
        <f>SUM(L69:M69)</f>
        <v>46</v>
      </c>
      <c r="K69" s="33">
        <v>0</v>
      </c>
      <c r="L69" s="33">
        <f>'[1]Table 12'!D350</f>
        <v>5</v>
      </c>
      <c r="M69" s="33">
        <f>'[1]Table 12'!D349</f>
        <v>41</v>
      </c>
      <c r="N69" s="32">
        <f>SUM(P69:Q69)</f>
        <v>19</v>
      </c>
      <c r="O69" s="33">
        <v>0</v>
      </c>
      <c r="P69" s="33">
        <f>'[1]Table 12'!D348</f>
        <v>1</v>
      </c>
      <c r="Q69" s="33">
        <f>'[1]Table 12'!D347</f>
        <v>18</v>
      </c>
      <c r="R69" s="111" t="s">
        <v>88</v>
      </c>
      <c r="S69" s="111"/>
      <c r="T69" s="31"/>
    </row>
    <row r="70" spans="1:20" ht="24.95" customHeight="1">
      <c r="A70" s="110" t="s">
        <v>89</v>
      </c>
      <c r="B70" s="110"/>
      <c r="C70" s="32">
        <f>SUM(E70:F70)</f>
        <v>252</v>
      </c>
      <c r="D70" s="33">
        <f>O70</f>
        <v>0</v>
      </c>
      <c r="E70" s="33">
        <f>SUM(P70+L70)</f>
        <v>18</v>
      </c>
      <c r="F70" s="33">
        <f>SUM(Q70+M70)</f>
        <v>234</v>
      </c>
      <c r="G70" s="32">
        <f>SUM(H70:I70)</f>
        <v>0</v>
      </c>
      <c r="H70" s="33">
        <v>0</v>
      </c>
      <c r="I70" s="33">
        <v>0</v>
      </c>
      <c r="J70" s="32">
        <f>SUM(L70:M70)</f>
        <v>212</v>
      </c>
      <c r="K70" s="33">
        <v>0</v>
      </c>
      <c r="L70" s="33">
        <f>'[1]Table 12'!D362</f>
        <v>15</v>
      </c>
      <c r="M70" s="33">
        <f>'[1]Table 12'!D361</f>
        <v>197</v>
      </c>
      <c r="N70" s="32">
        <f>SUM(P70:Q70)</f>
        <v>40</v>
      </c>
      <c r="O70" s="33">
        <v>0</v>
      </c>
      <c r="P70" s="33">
        <f>'[1]Table 12'!D360</f>
        <v>3</v>
      </c>
      <c r="Q70" s="33">
        <f>'[1]Table 12'!D359</f>
        <v>37</v>
      </c>
      <c r="R70" s="111" t="s">
        <v>90</v>
      </c>
      <c r="S70" s="111"/>
      <c r="T70" s="31"/>
    </row>
    <row r="71" spans="1:20" ht="24.95" customHeight="1">
      <c r="A71" s="110" t="s">
        <v>275</v>
      </c>
      <c r="B71" s="110"/>
      <c r="C71" s="32">
        <f>SUM(E71:F71)</f>
        <v>234</v>
      </c>
      <c r="D71" s="33">
        <f>O71</f>
        <v>0</v>
      </c>
      <c r="E71" s="33">
        <f>SUM(P71+L71+H71)</f>
        <v>48</v>
      </c>
      <c r="F71" s="33">
        <f>SUM(Q71+M71+I71)</f>
        <v>186</v>
      </c>
      <c r="G71" s="32">
        <f>SUM(H71:I71)</f>
        <v>0</v>
      </c>
      <c r="H71" s="33">
        <f>'[1]Table 12'!D380</f>
        <v>0</v>
      </c>
      <c r="I71" s="33">
        <f>'[1]Table 12'!D379</f>
        <v>0</v>
      </c>
      <c r="J71" s="32">
        <f>SUM(L71:M71)</f>
        <v>190</v>
      </c>
      <c r="K71" s="33">
        <v>0</v>
      </c>
      <c r="L71" s="33">
        <f>'[1]Table 12'!D367</f>
        <v>28</v>
      </c>
      <c r="M71" s="33">
        <f>'[1]Table 12'!D366</f>
        <v>162</v>
      </c>
      <c r="N71" s="32">
        <f>SUM(P71:Q71)</f>
        <v>44</v>
      </c>
      <c r="O71" s="33">
        <v>0</v>
      </c>
      <c r="P71" s="33">
        <f>'[1]Table 12'!D365</f>
        <v>20</v>
      </c>
      <c r="Q71" s="33">
        <f>'[1]Table 12'!D364</f>
        <v>24</v>
      </c>
      <c r="R71" s="111" t="s">
        <v>27</v>
      </c>
      <c r="S71" s="111"/>
      <c r="T71" s="31"/>
    </row>
    <row r="72" spans="1:20" ht="24.95" customHeight="1">
      <c r="A72" s="108" t="s">
        <v>276</v>
      </c>
      <c r="B72" s="108"/>
      <c r="C72" s="32">
        <f>SUM(N72+J72+G72)</f>
        <v>9006</v>
      </c>
      <c r="D72" s="32">
        <f>O72+K72</f>
        <v>3</v>
      </c>
      <c r="E72" s="32">
        <f>SUM(E12:E50,E51:E71)</f>
        <v>2683</v>
      </c>
      <c r="F72" s="32">
        <f>SUM(F12:F50,F51:F71)</f>
        <v>6320</v>
      </c>
      <c r="G72" s="32">
        <f>SUM(G12:G50,G51:G71)</f>
        <v>0</v>
      </c>
      <c r="H72" s="32">
        <f>SUM(H12:H50,H51:H71)</f>
        <v>0</v>
      </c>
      <c r="I72" s="32">
        <f>SUM(I12:I50,I51:I71)</f>
        <v>0</v>
      </c>
      <c r="J72" s="32">
        <f>SUM(J12:J50,J51:J71)</f>
        <v>6590</v>
      </c>
      <c r="K72" s="32">
        <f>SUM(K12:K50,K51:K71)</f>
        <v>2</v>
      </c>
      <c r="L72" s="32">
        <f>SUM(L12:L50,L51:L71)</f>
        <v>1688</v>
      </c>
      <c r="M72" s="32">
        <f>SUM(M12:M50,M51:M71)</f>
        <v>4900</v>
      </c>
      <c r="N72" s="32">
        <f>SUM(N12:N50,N51:N71)</f>
        <v>2416</v>
      </c>
      <c r="O72" s="32">
        <f>SUM(O12:O50,O51:O71)</f>
        <v>1</v>
      </c>
      <c r="P72" s="32">
        <f>SUM(P12:P50,P51:P71)</f>
        <v>995</v>
      </c>
      <c r="Q72" s="32">
        <f>SUM(Q12:Q50,Q51:Q71)</f>
        <v>1420</v>
      </c>
      <c r="R72" s="109" t="s">
        <v>192</v>
      </c>
      <c r="S72" s="109"/>
      <c r="T72" s="31"/>
    </row>
    <row r="73" spans="1:20" ht="15.75">
      <c r="A73" s="112" t="s">
        <v>277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31"/>
    </row>
  </sheetData>
  <mergeCells count="133">
    <mergeCell ref="A73:S73"/>
    <mergeCell ref="A1:S6"/>
    <mergeCell ref="A72:B72"/>
    <mergeCell ref="R72:S72"/>
    <mergeCell ref="A69:B69"/>
    <mergeCell ref="R69:S69"/>
    <mergeCell ref="A70:B70"/>
    <mergeCell ref="R70:S70"/>
    <mergeCell ref="A71:B71"/>
    <mergeCell ref="R71:S71"/>
    <mergeCell ref="A63:B63"/>
    <mergeCell ref="R63:S63"/>
    <mergeCell ref="A64:B64"/>
    <mergeCell ref="R64:S64"/>
    <mergeCell ref="A65:B65"/>
    <mergeCell ref="R65:S65"/>
    <mergeCell ref="A66:B66"/>
    <mergeCell ref="R66:S66"/>
    <mergeCell ref="A67:B67"/>
    <mergeCell ref="R67:S67"/>
    <mergeCell ref="A68:B68"/>
    <mergeCell ref="R68:S68"/>
    <mergeCell ref="A57:B57"/>
    <mergeCell ref="R57:S57"/>
    <mergeCell ref="A58:B58"/>
    <mergeCell ref="R58:S58"/>
    <mergeCell ref="A59:B59"/>
    <mergeCell ref="R59:S59"/>
    <mergeCell ref="A60:B60"/>
    <mergeCell ref="R60:S60"/>
    <mergeCell ref="A61:B61"/>
    <mergeCell ref="R61:S61"/>
    <mergeCell ref="A62:B62"/>
    <mergeCell ref="R62:S62"/>
    <mergeCell ref="A51:B51"/>
    <mergeCell ref="R51:S51"/>
    <mergeCell ref="A52:B52"/>
    <mergeCell ref="R52:S52"/>
    <mergeCell ref="A53:B53"/>
    <mergeCell ref="R53:S53"/>
    <mergeCell ref="A54:B54"/>
    <mergeCell ref="R54:S54"/>
    <mergeCell ref="A55:B55"/>
    <mergeCell ref="R55:S55"/>
    <mergeCell ref="A56:B56"/>
    <mergeCell ref="R56:S56"/>
    <mergeCell ref="A45:B45"/>
    <mergeCell ref="R45:S45"/>
    <mergeCell ref="A46:B46"/>
    <mergeCell ref="R46:S46"/>
    <mergeCell ref="A47:B47"/>
    <mergeCell ref="R47:S47"/>
    <mergeCell ref="A48:B48"/>
    <mergeCell ref="R48:S48"/>
    <mergeCell ref="A49:B49"/>
    <mergeCell ref="R49:S49"/>
    <mergeCell ref="A50:B50"/>
    <mergeCell ref="R50:S50"/>
    <mergeCell ref="A39:B39"/>
    <mergeCell ref="R39:S39"/>
    <mergeCell ref="A40:B40"/>
    <mergeCell ref="R40:S40"/>
    <mergeCell ref="A41:B41"/>
    <mergeCell ref="R41:S41"/>
    <mergeCell ref="A42:B42"/>
    <mergeCell ref="R42:S42"/>
    <mergeCell ref="A43:B43"/>
    <mergeCell ref="R43:S43"/>
    <mergeCell ref="A44:B44"/>
    <mergeCell ref="R44:S44"/>
    <mergeCell ref="A33:B33"/>
    <mergeCell ref="R33:S33"/>
    <mergeCell ref="A34:B34"/>
    <mergeCell ref="R34:S34"/>
    <mergeCell ref="A35:B35"/>
    <mergeCell ref="R35:S35"/>
    <mergeCell ref="A36:B36"/>
    <mergeCell ref="R36:S36"/>
    <mergeCell ref="A37:B37"/>
    <mergeCell ref="R37:S37"/>
    <mergeCell ref="A38:B38"/>
    <mergeCell ref="R38:S38"/>
    <mergeCell ref="A27:B27"/>
    <mergeCell ref="R27:S27"/>
    <mergeCell ref="A28:B28"/>
    <mergeCell ref="R28:S28"/>
    <mergeCell ref="A29:B29"/>
    <mergeCell ref="R29:S29"/>
    <mergeCell ref="A30:B30"/>
    <mergeCell ref="R30:S30"/>
    <mergeCell ref="A31:B31"/>
    <mergeCell ref="R31:S31"/>
    <mergeCell ref="A32:B32"/>
    <mergeCell ref="R32:S32"/>
    <mergeCell ref="A21:B21"/>
    <mergeCell ref="R21:S21"/>
    <mergeCell ref="A22:B22"/>
    <mergeCell ref="R22:S22"/>
    <mergeCell ref="A23:B23"/>
    <mergeCell ref="R23:S23"/>
    <mergeCell ref="A24:B24"/>
    <mergeCell ref="R24:S24"/>
    <mergeCell ref="A25:B25"/>
    <mergeCell ref="R25:S25"/>
    <mergeCell ref="A26:B26"/>
    <mergeCell ref="R26:S26"/>
    <mergeCell ref="A15:B15"/>
    <mergeCell ref="R15:S15"/>
    <mergeCell ref="A16:B16"/>
    <mergeCell ref="R16:S16"/>
    <mergeCell ref="A17:B17"/>
    <mergeCell ref="R17:S17"/>
    <mergeCell ref="A18:B18"/>
    <mergeCell ref="R18:S18"/>
    <mergeCell ref="A19:B19"/>
    <mergeCell ref="R19:S19"/>
    <mergeCell ref="A20:B20"/>
    <mergeCell ref="R20:S20"/>
    <mergeCell ref="A7:S7"/>
    <mergeCell ref="A8:S8"/>
    <mergeCell ref="A9:S9"/>
    <mergeCell ref="A10:B10"/>
    <mergeCell ref="C10:F10"/>
    <mergeCell ref="G10:I10"/>
    <mergeCell ref="J10:M10"/>
    <mergeCell ref="N10:Q10"/>
    <mergeCell ref="R10:S10"/>
    <mergeCell ref="A12:B12"/>
    <mergeCell ref="R12:S12"/>
    <mergeCell ref="A13:B13"/>
    <mergeCell ref="R13:S13"/>
    <mergeCell ref="A14:B14"/>
    <mergeCell ref="R14:S14"/>
  </mergeCells>
  <pageMargins left="0.7" right="0.7" top="0.75" bottom="0.75" header="0.3" footer="0.3"/>
  <pageSetup scale="4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S19"/>
  <sheetViews>
    <sheetView rightToLeft="1" zoomScaleNormal="100" zoomScaleSheetLayoutView="85" workbookViewId="0">
      <selection activeCell="M17" sqref="A1:N17"/>
    </sheetView>
  </sheetViews>
  <sheetFormatPr defaultColWidth="9" defaultRowHeight="24" customHeight="1"/>
  <cols>
    <col min="1" max="1" width="11.7109375" style="1" customWidth="1"/>
    <col min="2" max="12" width="8.7109375" style="1" customWidth="1"/>
    <col min="13" max="13" width="11.28515625" style="1" customWidth="1"/>
    <col min="14" max="14" width="14.42578125" style="1" customWidth="1"/>
    <col min="15" max="16384" width="9" style="1"/>
  </cols>
  <sheetData>
    <row r="1" spans="1:19" ht="24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9" ht="24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9" ht="34.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9" ht="48.75" customHeight="1">
      <c r="A4" s="70" t="s">
        <v>136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9" ht="24" customHeight="1">
      <c r="A5" s="71" t="s">
        <v>125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2"/>
      <c r="Q5" s="2"/>
      <c r="S5" s="2"/>
    </row>
    <row r="6" spans="1:19" ht="24" customHeight="1">
      <c r="A6" s="71" t="s">
        <v>126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2"/>
      <c r="Q6" s="2"/>
      <c r="S6" s="2"/>
    </row>
    <row r="7" spans="1:19" ht="24" customHeight="1">
      <c r="A7" s="85" t="s">
        <v>0</v>
      </c>
      <c r="B7" s="74" t="s">
        <v>100</v>
      </c>
      <c r="C7" s="74"/>
      <c r="D7" s="74"/>
      <c r="E7" s="74"/>
      <c r="F7" s="74" t="s">
        <v>101</v>
      </c>
      <c r="G7" s="74"/>
      <c r="H7" s="74"/>
      <c r="I7" s="74"/>
      <c r="J7" s="74" t="s">
        <v>24</v>
      </c>
      <c r="K7" s="74"/>
      <c r="L7" s="74"/>
      <c r="M7" s="74"/>
      <c r="N7" s="86" t="s">
        <v>2</v>
      </c>
      <c r="O7" s="2"/>
      <c r="Q7" s="2"/>
      <c r="S7" s="2"/>
    </row>
    <row r="8" spans="1:19" ht="24" customHeight="1">
      <c r="A8" s="85"/>
      <c r="B8" s="7" t="s">
        <v>15</v>
      </c>
      <c r="C8" s="7" t="s">
        <v>16</v>
      </c>
      <c r="D8" s="8" t="s">
        <v>23</v>
      </c>
      <c r="E8" s="7" t="s">
        <v>20</v>
      </c>
      <c r="F8" s="7" t="s">
        <v>15</v>
      </c>
      <c r="G8" s="7" t="s">
        <v>16</v>
      </c>
      <c r="H8" s="8" t="s">
        <v>23</v>
      </c>
      <c r="I8" s="7" t="s">
        <v>20</v>
      </c>
      <c r="J8" s="7" t="s">
        <v>15</v>
      </c>
      <c r="K8" s="7" t="s">
        <v>16</v>
      </c>
      <c r="L8" s="8" t="s">
        <v>23</v>
      </c>
      <c r="M8" s="7" t="s">
        <v>25</v>
      </c>
      <c r="N8" s="86"/>
      <c r="O8" s="2"/>
      <c r="Q8" s="2"/>
      <c r="S8" s="2"/>
    </row>
    <row r="9" spans="1:19" ht="24" customHeight="1">
      <c r="A9" s="22" t="s">
        <v>3</v>
      </c>
      <c r="B9" s="10">
        <v>25</v>
      </c>
      <c r="C9" s="10">
        <v>28</v>
      </c>
      <c r="D9" s="10">
        <v>0</v>
      </c>
      <c r="E9" s="11">
        <f>SUM(B9:D9)</f>
        <v>53</v>
      </c>
      <c r="F9" s="10">
        <v>32</v>
      </c>
      <c r="G9" s="10">
        <v>35</v>
      </c>
      <c r="H9" s="10">
        <v>1</v>
      </c>
      <c r="I9" s="11">
        <f>SUM(F9:H9)</f>
        <v>68</v>
      </c>
      <c r="J9" s="10">
        <f>B9+F9</f>
        <v>57</v>
      </c>
      <c r="K9" s="10">
        <f t="shared" ref="K9:L9" si="0">C9+G9</f>
        <v>63</v>
      </c>
      <c r="L9" s="10">
        <f t="shared" si="0"/>
        <v>1</v>
      </c>
      <c r="M9" s="11">
        <f>I9+E9</f>
        <v>121</v>
      </c>
      <c r="N9" s="19" t="s">
        <v>4</v>
      </c>
      <c r="O9" s="2"/>
      <c r="Q9" s="2"/>
      <c r="S9" s="2"/>
    </row>
    <row r="10" spans="1:19" ht="24" customHeight="1">
      <c r="A10" s="22" t="s">
        <v>5</v>
      </c>
      <c r="B10" s="10">
        <v>12</v>
      </c>
      <c r="C10" s="10">
        <v>10</v>
      </c>
      <c r="D10" s="10">
        <v>0</v>
      </c>
      <c r="E10" s="11">
        <f t="shared" ref="E10:E15" si="1">B10+C10</f>
        <v>22</v>
      </c>
      <c r="F10" s="10">
        <v>50</v>
      </c>
      <c r="G10" s="10">
        <v>30</v>
      </c>
      <c r="H10" s="10">
        <v>0</v>
      </c>
      <c r="I10" s="11">
        <f t="shared" ref="I10:I15" si="2">G10+F10</f>
        <v>80</v>
      </c>
      <c r="J10" s="10">
        <f t="shared" ref="J10:J15" si="3">B10+F10</f>
        <v>62</v>
      </c>
      <c r="K10" s="10">
        <f t="shared" ref="K10:K15" si="4">C10+G10</f>
        <v>40</v>
      </c>
      <c r="L10" s="10">
        <f t="shared" ref="L10:L15" si="5">D10+H10</f>
        <v>0</v>
      </c>
      <c r="M10" s="11">
        <f t="shared" ref="M10:M15" si="6">I10+E10</f>
        <v>102</v>
      </c>
      <c r="N10" s="19" t="s">
        <v>6</v>
      </c>
      <c r="O10" s="2"/>
      <c r="Q10" s="2"/>
      <c r="S10" s="2"/>
    </row>
    <row r="11" spans="1:19" ht="24" customHeight="1">
      <c r="A11" s="22" t="s">
        <v>7</v>
      </c>
      <c r="B11" s="10">
        <v>9</v>
      </c>
      <c r="C11" s="10">
        <v>6</v>
      </c>
      <c r="D11" s="10">
        <v>0</v>
      </c>
      <c r="E11" s="11">
        <f t="shared" si="1"/>
        <v>15</v>
      </c>
      <c r="F11" s="10">
        <v>23</v>
      </c>
      <c r="G11" s="10">
        <v>11</v>
      </c>
      <c r="H11" s="10">
        <v>0</v>
      </c>
      <c r="I11" s="11">
        <f t="shared" si="2"/>
        <v>34</v>
      </c>
      <c r="J11" s="10">
        <f t="shared" si="3"/>
        <v>32</v>
      </c>
      <c r="K11" s="10">
        <f t="shared" si="4"/>
        <v>17</v>
      </c>
      <c r="L11" s="10">
        <f t="shared" si="5"/>
        <v>0</v>
      </c>
      <c r="M11" s="11">
        <f t="shared" si="6"/>
        <v>49</v>
      </c>
      <c r="N11" s="19" t="s">
        <v>8</v>
      </c>
      <c r="O11" s="2"/>
      <c r="Q11" s="2"/>
      <c r="S11" s="2"/>
    </row>
    <row r="12" spans="1:19" ht="24" customHeight="1">
      <c r="A12" s="22" t="s">
        <v>9</v>
      </c>
      <c r="B12" s="10">
        <v>3</v>
      </c>
      <c r="C12" s="10">
        <v>2</v>
      </c>
      <c r="D12" s="10">
        <v>0</v>
      </c>
      <c r="E12" s="11">
        <f t="shared" si="1"/>
        <v>5</v>
      </c>
      <c r="F12" s="10">
        <v>14</v>
      </c>
      <c r="G12" s="10">
        <v>9</v>
      </c>
      <c r="H12" s="10">
        <v>0</v>
      </c>
      <c r="I12" s="11">
        <f t="shared" si="2"/>
        <v>23</v>
      </c>
      <c r="J12" s="10">
        <f t="shared" si="3"/>
        <v>17</v>
      </c>
      <c r="K12" s="10">
        <f t="shared" si="4"/>
        <v>11</v>
      </c>
      <c r="L12" s="10">
        <f t="shared" si="5"/>
        <v>0</v>
      </c>
      <c r="M12" s="11">
        <f t="shared" si="6"/>
        <v>28</v>
      </c>
      <c r="N12" s="19" t="s">
        <v>10</v>
      </c>
      <c r="O12" s="2"/>
      <c r="Q12" s="2"/>
      <c r="S12" s="2"/>
    </row>
    <row r="13" spans="1:19" ht="24" customHeight="1">
      <c r="A13" s="22" t="s">
        <v>11</v>
      </c>
      <c r="B13" s="10">
        <v>2</v>
      </c>
      <c r="C13" s="10">
        <v>0</v>
      </c>
      <c r="D13" s="10">
        <v>0</v>
      </c>
      <c r="E13" s="11">
        <f t="shared" si="1"/>
        <v>2</v>
      </c>
      <c r="F13" s="10">
        <v>1</v>
      </c>
      <c r="G13" s="10">
        <v>0</v>
      </c>
      <c r="H13" s="10">
        <v>0</v>
      </c>
      <c r="I13" s="11">
        <f t="shared" si="2"/>
        <v>1</v>
      </c>
      <c r="J13" s="10">
        <f t="shared" si="3"/>
        <v>3</v>
      </c>
      <c r="K13" s="10">
        <f t="shared" si="4"/>
        <v>0</v>
      </c>
      <c r="L13" s="10">
        <f t="shared" si="5"/>
        <v>0</v>
      </c>
      <c r="M13" s="11">
        <f t="shared" si="6"/>
        <v>3</v>
      </c>
      <c r="N13" s="19" t="s">
        <v>92</v>
      </c>
      <c r="O13" s="2"/>
    </row>
    <row r="14" spans="1:19" ht="24" customHeight="1">
      <c r="A14" s="22" t="s">
        <v>12</v>
      </c>
      <c r="B14" s="10">
        <v>11</v>
      </c>
      <c r="C14" s="10">
        <v>5</v>
      </c>
      <c r="D14" s="10">
        <v>0</v>
      </c>
      <c r="E14" s="11">
        <f t="shared" si="1"/>
        <v>16</v>
      </c>
      <c r="F14" s="10">
        <v>4</v>
      </c>
      <c r="G14" s="10">
        <v>5</v>
      </c>
      <c r="H14" s="10">
        <v>0</v>
      </c>
      <c r="I14" s="11">
        <f t="shared" si="2"/>
        <v>9</v>
      </c>
      <c r="J14" s="10">
        <f t="shared" si="3"/>
        <v>15</v>
      </c>
      <c r="K14" s="10">
        <f t="shared" si="4"/>
        <v>10</v>
      </c>
      <c r="L14" s="10">
        <f t="shared" si="5"/>
        <v>0</v>
      </c>
      <c r="M14" s="11">
        <f t="shared" si="6"/>
        <v>25</v>
      </c>
      <c r="N14" s="19" t="s">
        <v>13</v>
      </c>
    </row>
    <row r="15" spans="1:19" ht="24" customHeight="1">
      <c r="A15" s="22" t="s">
        <v>14</v>
      </c>
      <c r="B15" s="10">
        <v>7</v>
      </c>
      <c r="C15" s="10">
        <v>2</v>
      </c>
      <c r="D15" s="10">
        <v>0</v>
      </c>
      <c r="E15" s="11">
        <f t="shared" si="1"/>
        <v>9</v>
      </c>
      <c r="F15" s="10">
        <v>2</v>
      </c>
      <c r="G15" s="10">
        <v>1</v>
      </c>
      <c r="H15" s="10">
        <v>0</v>
      </c>
      <c r="I15" s="11">
        <f t="shared" si="2"/>
        <v>3</v>
      </c>
      <c r="J15" s="10">
        <f t="shared" si="3"/>
        <v>9</v>
      </c>
      <c r="K15" s="10">
        <f t="shared" si="4"/>
        <v>3</v>
      </c>
      <c r="L15" s="10">
        <f t="shared" si="5"/>
        <v>0</v>
      </c>
      <c r="M15" s="11">
        <f t="shared" si="6"/>
        <v>12</v>
      </c>
      <c r="N15" s="19" t="s">
        <v>93</v>
      </c>
    </row>
    <row r="16" spans="1:19" ht="24" customHeight="1">
      <c r="A16" s="40" t="s">
        <v>19</v>
      </c>
      <c r="B16" s="11">
        <f>SUM(B9:B15)</f>
        <v>69</v>
      </c>
      <c r="C16" s="11">
        <f t="shared" ref="C16:I16" si="7">SUM(C9:C15)</f>
        <v>53</v>
      </c>
      <c r="D16" s="11">
        <v>0</v>
      </c>
      <c r="E16" s="11">
        <f t="shared" si="7"/>
        <v>122</v>
      </c>
      <c r="F16" s="11">
        <f t="shared" si="7"/>
        <v>126</v>
      </c>
      <c r="G16" s="11">
        <f t="shared" si="7"/>
        <v>91</v>
      </c>
      <c r="H16" s="11">
        <v>1</v>
      </c>
      <c r="I16" s="11">
        <f t="shared" si="7"/>
        <v>218</v>
      </c>
      <c r="J16" s="11">
        <f>SUM(J9:J15)</f>
        <v>195</v>
      </c>
      <c r="K16" s="11">
        <f t="shared" ref="K16:M16" si="8">SUM(K9:K15)</f>
        <v>144</v>
      </c>
      <c r="L16" s="11">
        <f t="shared" si="8"/>
        <v>1</v>
      </c>
      <c r="M16" s="11">
        <f t="shared" si="8"/>
        <v>340</v>
      </c>
      <c r="N16" s="41" t="s">
        <v>94</v>
      </c>
    </row>
    <row r="17" spans="1:14" ht="24" customHeight="1">
      <c r="A17" s="56" t="s">
        <v>102</v>
      </c>
      <c r="B17" s="15"/>
      <c r="C17" s="15"/>
      <c r="D17" s="126"/>
      <c r="E17" s="127"/>
      <c r="F17" s="127"/>
      <c r="G17" s="127"/>
      <c r="H17" s="127"/>
      <c r="I17" s="127"/>
      <c r="J17" s="128"/>
      <c r="K17" s="16"/>
      <c r="L17" s="16"/>
      <c r="M17" s="16"/>
      <c r="N17" s="16" t="s">
        <v>117</v>
      </c>
    </row>
    <row r="18" spans="1:14" ht="24" customHeight="1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</row>
    <row r="19" spans="1:14" ht="24" customHeight="1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11">
    <mergeCell ref="B7:E7"/>
    <mergeCell ref="F7:I7"/>
    <mergeCell ref="J7:M7"/>
    <mergeCell ref="A18:N18"/>
    <mergeCell ref="A1:N3"/>
    <mergeCell ref="A4:N4"/>
    <mergeCell ref="A5:N5"/>
    <mergeCell ref="A6:N6"/>
    <mergeCell ref="A7:A8"/>
    <mergeCell ref="N7:N8"/>
    <mergeCell ref="D17:J17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S18"/>
  <sheetViews>
    <sheetView rightToLeft="1" zoomScale="70" zoomScaleNormal="70" zoomScaleSheetLayoutView="115" workbookViewId="0">
      <selection activeCell="N17" sqref="A1:N17"/>
    </sheetView>
  </sheetViews>
  <sheetFormatPr defaultColWidth="9" defaultRowHeight="24" customHeight="1"/>
  <cols>
    <col min="1" max="1" width="14.140625" style="1" customWidth="1"/>
    <col min="2" max="9" width="8.7109375" style="1" customWidth="1"/>
    <col min="10" max="10" width="9.85546875" style="1" customWidth="1"/>
    <col min="11" max="12" width="9" style="1"/>
    <col min="13" max="13" width="11" style="1" customWidth="1"/>
    <col min="14" max="14" width="16.42578125" style="1" bestFit="1" customWidth="1"/>
    <col min="15" max="16384" width="9" style="1"/>
  </cols>
  <sheetData>
    <row r="1" spans="1:19" ht="24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9" ht="24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9" ht="44.2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9" ht="50.25" customHeight="1">
      <c r="A4" s="70" t="s">
        <v>136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9" ht="24" customHeight="1">
      <c r="A5" s="71" t="s">
        <v>123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2"/>
      <c r="Q5" s="2"/>
      <c r="S5" s="2"/>
    </row>
    <row r="6" spans="1:19" ht="24" customHeight="1">
      <c r="A6" s="71" t="s">
        <v>124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2"/>
      <c r="Q6" s="2"/>
      <c r="S6" s="2"/>
    </row>
    <row r="7" spans="1:19" ht="24" customHeight="1">
      <c r="A7" s="85" t="s">
        <v>0</v>
      </c>
      <c r="B7" s="74" t="s">
        <v>100</v>
      </c>
      <c r="C7" s="74"/>
      <c r="D7" s="74"/>
      <c r="E7" s="74"/>
      <c r="F7" s="74" t="s">
        <v>101</v>
      </c>
      <c r="G7" s="74"/>
      <c r="H7" s="74"/>
      <c r="I7" s="74"/>
      <c r="J7" s="74" t="s">
        <v>24</v>
      </c>
      <c r="K7" s="74"/>
      <c r="L7" s="74"/>
      <c r="M7" s="74"/>
      <c r="N7" s="86" t="s">
        <v>2</v>
      </c>
      <c r="O7" s="2"/>
      <c r="Q7" s="2"/>
      <c r="S7" s="2"/>
    </row>
    <row r="8" spans="1:19" ht="39" customHeight="1">
      <c r="A8" s="85"/>
      <c r="B8" s="7" t="s">
        <v>15</v>
      </c>
      <c r="C8" s="7" t="s">
        <v>16</v>
      </c>
      <c r="D8" s="8" t="s">
        <v>23</v>
      </c>
      <c r="E8" s="7" t="s">
        <v>20</v>
      </c>
      <c r="F8" s="7" t="s">
        <v>15</v>
      </c>
      <c r="G8" s="7" t="s">
        <v>16</v>
      </c>
      <c r="H8" s="8" t="s">
        <v>23</v>
      </c>
      <c r="I8" s="7" t="s">
        <v>20</v>
      </c>
      <c r="J8" s="7" t="s">
        <v>15</v>
      </c>
      <c r="K8" s="7" t="s">
        <v>16</v>
      </c>
      <c r="L8" s="8" t="s">
        <v>23</v>
      </c>
      <c r="M8" s="7" t="s">
        <v>25</v>
      </c>
      <c r="N8" s="86"/>
      <c r="O8" s="2"/>
      <c r="Q8" s="2"/>
      <c r="S8" s="2"/>
    </row>
    <row r="9" spans="1:19" ht="24" customHeight="1">
      <c r="A9" s="22" t="s">
        <v>3</v>
      </c>
      <c r="B9" s="10">
        <v>46</v>
      </c>
      <c r="C9" s="10">
        <v>42</v>
      </c>
      <c r="D9" s="10">
        <v>1</v>
      </c>
      <c r="E9" s="11">
        <v>89</v>
      </c>
      <c r="F9" s="10">
        <v>57</v>
      </c>
      <c r="G9" s="10">
        <v>58</v>
      </c>
      <c r="H9" s="10">
        <v>1</v>
      </c>
      <c r="I9" s="11">
        <f>G9+F9+1</f>
        <v>116</v>
      </c>
      <c r="J9" s="10">
        <f>F9+B9</f>
        <v>103</v>
      </c>
      <c r="K9" s="10">
        <f>G9+C9</f>
        <v>100</v>
      </c>
      <c r="L9" s="10">
        <f>H9+D9</f>
        <v>2</v>
      </c>
      <c r="M9" s="11">
        <f>E9+I9</f>
        <v>205</v>
      </c>
      <c r="N9" s="19" t="s">
        <v>4</v>
      </c>
      <c r="O9" s="2"/>
      <c r="Q9" s="2"/>
      <c r="S9" s="2"/>
    </row>
    <row r="10" spans="1:19" ht="24" customHeight="1">
      <c r="A10" s="22" t="s">
        <v>5</v>
      </c>
      <c r="B10" s="10">
        <v>15</v>
      </c>
      <c r="C10" s="10">
        <v>12</v>
      </c>
      <c r="D10" s="10">
        <v>0</v>
      </c>
      <c r="E10" s="11">
        <f t="shared" ref="E10:E15" si="0">C10+B10</f>
        <v>27</v>
      </c>
      <c r="F10" s="10">
        <v>59</v>
      </c>
      <c r="G10" s="10">
        <v>43</v>
      </c>
      <c r="H10" s="10">
        <v>0</v>
      </c>
      <c r="I10" s="11">
        <f t="shared" ref="I10:I15" si="1">G10+F10</f>
        <v>102</v>
      </c>
      <c r="J10" s="10">
        <f t="shared" ref="J10:J15" si="2">F10+B10</f>
        <v>74</v>
      </c>
      <c r="K10" s="10">
        <f t="shared" ref="K10:K15" si="3">G10+C10</f>
        <v>55</v>
      </c>
      <c r="L10" s="10">
        <f t="shared" ref="L10:L15" si="4">H10+D10</f>
        <v>0</v>
      </c>
      <c r="M10" s="11">
        <f t="shared" ref="M10:M15" si="5">E10+I10</f>
        <v>129</v>
      </c>
      <c r="N10" s="19" t="s">
        <v>6</v>
      </c>
      <c r="O10" s="2"/>
      <c r="Q10" s="2"/>
      <c r="S10" s="2"/>
    </row>
    <row r="11" spans="1:19" ht="24" customHeight="1">
      <c r="A11" s="22" t="s">
        <v>7</v>
      </c>
      <c r="B11" s="10">
        <v>11</v>
      </c>
      <c r="C11" s="10">
        <v>7</v>
      </c>
      <c r="D11" s="10">
        <v>0</v>
      </c>
      <c r="E11" s="11">
        <f t="shared" si="0"/>
        <v>18</v>
      </c>
      <c r="F11" s="10">
        <v>33</v>
      </c>
      <c r="G11" s="10">
        <v>22</v>
      </c>
      <c r="H11" s="10">
        <v>0</v>
      </c>
      <c r="I11" s="11">
        <f t="shared" si="1"/>
        <v>55</v>
      </c>
      <c r="J11" s="10">
        <f t="shared" si="2"/>
        <v>44</v>
      </c>
      <c r="K11" s="10">
        <f t="shared" si="3"/>
        <v>29</v>
      </c>
      <c r="L11" s="10">
        <f t="shared" si="4"/>
        <v>0</v>
      </c>
      <c r="M11" s="11">
        <f t="shared" si="5"/>
        <v>73</v>
      </c>
      <c r="N11" s="19" t="s">
        <v>8</v>
      </c>
      <c r="O11" s="2"/>
      <c r="Q11" s="2"/>
      <c r="S11" s="2"/>
    </row>
    <row r="12" spans="1:19" ht="24" customHeight="1">
      <c r="A12" s="22" t="s">
        <v>9</v>
      </c>
      <c r="B12" s="10">
        <v>4</v>
      </c>
      <c r="C12" s="10">
        <v>2</v>
      </c>
      <c r="D12" s="10">
        <v>0</v>
      </c>
      <c r="E12" s="11">
        <f t="shared" si="0"/>
        <v>6</v>
      </c>
      <c r="F12" s="10">
        <v>22</v>
      </c>
      <c r="G12" s="10">
        <v>13</v>
      </c>
      <c r="H12" s="10">
        <v>0</v>
      </c>
      <c r="I12" s="11">
        <f t="shared" si="1"/>
        <v>35</v>
      </c>
      <c r="J12" s="10">
        <f t="shared" si="2"/>
        <v>26</v>
      </c>
      <c r="K12" s="10">
        <f t="shared" si="3"/>
        <v>15</v>
      </c>
      <c r="L12" s="10">
        <f t="shared" si="4"/>
        <v>0</v>
      </c>
      <c r="M12" s="11">
        <f t="shared" si="5"/>
        <v>41</v>
      </c>
      <c r="N12" s="19" t="s">
        <v>10</v>
      </c>
      <c r="O12" s="2"/>
      <c r="Q12" s="2"/>
      <c r="S12" s="2"/>
    </row>
    <row r="13" spans="1:19" ht="24" customHeight="1">
      <c r="A13" s="22" t="s">
        <v>11</v>
      </c>
      <c r="B13" s="10">
        <v>3</v>
      </c>
      <c r="C13" s="10">
        <v>0</v>
      </c>
      <c r="D13" s="10">
        <v>0</v>
      </c>
      <c r="E13" s="11">
        <f t="shared" si="0"/>
        <v>3</v>
      </c>
      <c r="F13" s="10">
        <v>1</v>
      </c>
      <c r="G13" s="10">
        <v>0</v>
      </c>
      <c r="H13" s="10">
        <v>0</v>
      </c>
      <c r="I13" s="11">
        <f t="shared" si="1"/>
        <v>1</v>
      </c>
      <c r="J13" s="10">
        <f t="shared" si="2"/>
        <v>4</v>
      </c>
      <c r="K13" s="10">
        <f t="shared" si="3"/>
        <v>0</v>
      </c>
      <c r="L13" s="10">
        <f t="shared" si="4"/>
        <v>0</v>
      </c>
      <c r="M13" s="11">
        <f t="shared" si="5"/>
        <v>4</v>
      </c>
      <c r="N13" s="19" t="s">
        <v>92</v>
      </c>
    </row>
    <row r="14" spans="1:19" ht="24" customHeight="1">
      <c r="A14" s="22" t="s">
        <v>12</v>
      </c>
      <c r="B14" s="10">
        <v>13</v>
      </c>
      <c r="C14" s="10">
        <v>6</v>
      </c>
      <c r="D14" s="10">
        <v>0</v>
      </c>
      <c r="E14" s="11">
        <f t="shared" si="0"/>
        <v>19</v>
      </c>
      <c r="F14" s="10">
        <v>4</v>
      </c>
      <c r="G14" s="10">
        <v>5</v>
      </c>
      <c r="H14" s="10">
        <v>0</v>
      </c>
      <c r="I14" s="11">
        <f t="shared" si="1"/>
        <v>9</v>
      </c>
      <c r="J14" s="10">
        <f t="shared" si="2"/>
        <v>17</v>
      </c>
      <c r="K14" s="10">
        <f t="shared" si="3"/>
        <v>11</v>
      </c>
      <c r="L14" s="10">
        <f t="shared" si="4"/>
        <v>0</v>
      </c>
      <c r="M14" s="11">
        <f t="shared" si="5"/>
        <v>28</v>
      </c>
      <c r="N14" s="19" t="s">
        <v>13</v>
      </c>
    </row>
    <row r="15" spans="1:19" ht="24" customHeight="1">
      <c r="A15" s="22" t="s">
        <v>14</v>
      </c>
      <c r="B15" s="10">
        <v>8</v>
      </c>
      <c r="C15" s="10">
        <v>3</v>
      </c>
      <c r="D15" s="10">
        <v>0</v>
      </c>
      <c r="E15" s="11">
        <f t="shared" si="0"/>
        <v>11</v>
      </c>
      <c r="F15" s="10">
        <v>3</v>
      </c>
      <c r="G15" s="10">
        <v>2</v>
      </c>
      <c r="H15" s="10">
        <v>0</v>
      </c>
      <c r="I15" s="11">
        <f t="shared" si="1"/>
        <v>5</v>
      </c>
      <c r="J15" s="10">
        <f t="shared" si="2"/>
        <v>11</v>
      </c>
      <c r="K15" s="10">
        <f t="shared" si="3"/>
        <v>5</v>
      </c>
      <c r="L15" s="10">
        <f t="shared" si="4"/>
        <v>0</v>
      </c>
      <c r="M15" s="11">
        <f t="shared" si="5"/>
        <v>16</v>
      </c>
      <c r="N15" s="19" t="s">
        <v>93</v>
      </c>
    </row>
    <row r="16" spans="1:19" ht="24" customHeight="1">
      <c r="A16" s="53" t="s">
        <v>19</v>
      </c>
      <c r="B16" s="11">
        <f>SUM(B9:B15)</f>
        <v>100</v>
      </c>
      <c r="C16" s="11">
        <f t="shared" ref="C16:M16" si="6">SUM(C9:C15)</f>
        <v>72</v>
      </c>
      <c r="D16" s="11">
        <f t="shared" si="6"/>
        <v>1</v>
      </c>
      <c r="E16" s="11">
        <f t="shared" si="6"/>
        <v>173</v>
      </c>
      <c r="F16" s="11">
        <f t="shared" si="6"/>
        <v>179</v>
      </c>
      <c r="G16" s="11">
        <f t="shared" si="6"/>
        <v>143</v>
      </c>
      <c r="H16" s="11">
        <f t="shared" si="6"/>
        <v>1</v>
      </c>
      <c r="I16" s="11">
        <f t="shared" si="6"/>
        <v>323</v>
      </c>
      <c r="J16" s="11">
        <f t="shared" si="6"/>
        <v>279</v>
      </c>
      <c r="K16" s="11">
        <f t="shared" si="6"/>
        <v>215</v>
      </c>
      <c r="L16" s="11">
        <f t="shared" si="6"/>
        <v>2</v>
      </c>
      <c r="M16" s="11">
        <f t="shared" si="6"/>
        <v>496</v>
      </c>
      <c r="N16" s="7" t="s">
        <v>94</v>
      </c>
    </row>
    <row r="17" spans="1:14" ht="24" customHeight="1">
      <c r="A17" s="56" t="s">
        <v>102</v>
      </c>
      <c r="B17" s="15"/>
      <c r="C17" s="15"/>
      <c r="D17" s="68"/>
      <c r="E17" s="68"/>
      <c r="F17" s="68"/>
      <c r="G17" s="68"/>
      <c r="H17" s="68"/>
      <c r="I17" s="68"/>
      <c r="J17" s="68"/>
      <c r="K17" s="16"/>
      <c r="L17" s="16"/>
      <c r="M17" s="16"/>
      <c r="N17" s="16" t="s">
        <v>117</v>
      </c>
    </row>
    <row r="18" spans="1:14" ht="24" customHeigh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</sheetData>
  <mergeCells count="10">
    <mergeCell ref="D17:J17"/>
    <mergeCell ref="A1:N3"/>
    <mergeCell ref="A4:N4"/>
    <mergeCell ref="A5:N5"/>
    <mergeCell ref="A6:N6"/>
    <mergeCell ref="N7:N8"/>
    <mergeCell ref="B7:E7"/>
    <mergeCell ref="F7:I7"/>
    <mergeCell ref="J7:M7"/>
    <mergeCell ref="A7:A8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wnloads xmlns="11e61f89-cf6d-49a2-9fe0-486a1dfba8df" xsi:nil="true"/>
    <_dlc_DocId xmlns="a5cd8edf-193d-454e-be79-0a753d5be6e1">TWUZXU4UYYY7-944396957-40018</_dlc_DocId>
    <_dlc_DocIdUrl xmlns="a5cd8edf-193d-454e-be79-0a753d5be6e1">
      <Url>http://localhost/_layouts/15/DocIdRedir.aspx?ID=TWUZXU4UYYY7-944396957-40018</Url>
      <Description>TWUZXU4UYYY7-944396957-40018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738FFE3-65E2-4096-8466-6D76664B617F}"/>
</file>

<file path=customXml/itemProps2.xml><?xml version="1.0" encoding="utf-8"?>
<ds:datastoreItem xmlns:ds="http://schemas.openxmlformats.org/officeDocument/2006/customXml" ds:itemID="{35D20738-4376-45FE-87BC-03ACAF81A14B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d8b1d95-6cab-466d-a31f-37c38b23f4ec"/>
    <ds:schemaRef ds:uri="http://schemas.microsoft.com/office/2006/metadata/properties"/>
    <ds:schemaRef ds:uri="http://purl.org/dc/dcmitype/"/>
    <ds:schemaRef ds:uri="http://schemas.microsoft.com/office/2006/documentManagement/types"/>
    <ds:schemaRef ds:uri="b4dd0e67-5d47-4f29-adcd-dd34f9893469"/>
    <ds:schemaRef ds:uri="11e98399-6018-44a8-ab8a-19bd2caf1874"/>
    <ds:schemaRef ds:uri="http://schemas.microsoft.com/sharepoint/v3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88B9DB-ABEA-46F4-A8D6-7FB2F09A01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C5AD3E-8D0B-4DC0-ABDE-F568118BE9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2021-09-19T08:38:07Z</cp:lastPrinted>
  <dcterms:created xsi:type="dcterms:W3CDTF">2017-03-12T05:24:30Z</dcterms:created>
  <dcterms:modified xsi:type="dcterms:W3CDTF">2021-09-19T08:38:24Z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TaxKeyword">
    <vt:lpwstr/>
  </property>
  <property fmtid="{D5CDD505-2E9C-101B-9397-08002B2CF9AE}" pid="4" name="_dlc_DocIdItemGuid">
    <vt:lpwstr>cd035acf-e866-44b2-94cf-5b5aba81b058</vt:lpwstr>
  </property>
</Properties>
</file>